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\\Te-fs01-m\управление энергоаудита\ЕИАС\2021\Предложение об установлении тарифов\ГВС Гребной канал\на сайт\"/>
    </mc:Choice>
  </mc:AlternateContent>
  <bookViews>
    <workbookView xWindow="930" yWindow="240" windowWidth="13665" windowHeight="8010" tabRatio="935" firstSheet="6" activeTab="21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Т-гор.вода'!$M$18:$AR$28</definedName>
    <definedName name="checkCell_List06_5_double_date">'Форма 1.11.2 | Т-гор.вода'!$AS$18:$AS$28</definedName>
    <definedName name="checkCell_List06_5_OneR">'Форма 1.11.2 | Т-гор.вода'!$P$15:$R$28</definedName>
    <definedName name="checkCell_List06_5_OneR_1c">'Форма 1.11.2 | Т-гор.вода'!$P$15:$P$28</definedName>
    <definedName name="checkCell_List06_5_OneR_2c">'Форма 1.11.2 | Т-гор.вода'!$Q$15:$R$28</definedName>
    <definedName name="checkCell_List06_5_TwoR">'Форма 1.11.2 | Т-гор.вода'!$S$15:$W$28</definedName>
    <definedName name="checkCell_List06_5_TwoR_1c">'Форма 1.11.2 | Т-гор.вода'!$S$15:$T$28</definedName>
    <definedName name="checkCell_List06_5_TwoR_2c">'Форма 1.11.2 | Т-гор.вода'!$U$15:$W$28</definedName>
    <definedName name="checkCell_List06_5_unique_t">'Форма 1.11.2 | Т-гор.вода'!$M$18:$M$28</definedName>
    <definedName name="checkCell_List06_5_unique_t1">'Форма 1.11.2 | Т-гор.вода'!$AT$18:$AT$28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1.11.1'!$D$14:$L$36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REESTR_MO!$A$2:$D$279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Т-гор.вода'!$AQ$18:$AQ$28</definedName>
    <definedName name="List06_5_note">'Форма 1.11.2 | Т-гор.вода'!$AR$18:$AR$28</definedName>
    <definedName name="List06_5_Period">'Форма 1.11.2 | Т-гор.вода'!$O$18:$AB$28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1.11.1'!$H$17:$I$19</definedName>
    <definedName name="List14_1_Date_1">'Форма 1.11.1'!$H$23:$I$36</definedName>
    <definedName name="List14_1_DPR">'Форма 1.11.1'!$K$21</definedName>
    <definedName name="List14_1_flagIPR">'Форма 1.11.1'!$J$15</definedName>
    <definedName name="List14_1_GroundMaterials_1">'Форма 1.11.1'!$K$15:$K$36</definedName>
    <definedName name="List14_1_hypIPR">'Форма 1.11.1'!$K$15</definedName>
    <definedName name="List14_1_method">'Форма 1.11.1'!$J$17:$J$19</definedName>
    <definedName name="List14_1_note">'Форма 1.11.1'!$L$14:$L$36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Комментарии!$C$11:$C$17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1.11.1'!$C$17:$C$19</definedName>
    <definedName name="pDel_List14_1_1_2">'Форма 1.11.1'!$G$17:$G$19</definedName>
    <definedName name="pDel_List14_1_2">'Форма 1.11.1'!$C$23:$C$25</definedName>
    <definedName name="pDel_List14_1_2_2">'Форма 1.11.1'!$G$23:$G$25</definedName>
    <definedName name="pDel_List14_1_3">'Форма 1.11.1'!$C$27:$C$28</definedName>
    <definedName name="pDel_List14_1_3_2">'Форма 1.11.1'!$G$27:$G$28</definedName>
    <definedName name="pDel_List14_1_4">'Форма 1.11.1'!$C$30:$C$32</definedName>
    <definedName name="pDel_List14_1_4_2">'Форма 1.11.1'!$G$30:$G$32</definedName>
    <definedName name="pDel_List14_1_5">'Форма 1.11.1'!$C$34:$C$36</definedName>
    <definedName name="pDel_List14_1_5_2">'Форма 1.11.1'!$G$34:$G$36</definedName>
    <definedName name="periodEnd">Титульный!$F$12</definedName>
    <definedName name="periodStart">Титульный!$F$11</definedName>
    <definedName name="pIns_Comm">Комментарии!$E$17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Т-гор.вода'!$AQ$18:$AQ$28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REESTR_ORG!$A$2:$J$158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 calcMode="manual"/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U23" i="560"/>
  <c r="R24" i="560"/>
  <c r="AF24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F98" i="471"/>
  <c r="L18" i="560"/>
  <c r="L22" i="560"/>
  <c r="L23" i="560"/>
  <c r="L19" i="560"/>
  <c r="L20" i="560"/>
  <c r="AT22" i="560"/>
  <c r="AS23" i="560"/>
  <c r="L21" i="560"/>
  <c r="H12" i="632" l="1"/>
  <c r="H11" i="632"/>
  <c r="H9" i="632"/>
  <c r="H8" i="632"/>
  <c r="H7" i="632"/>
  <c r="H12" i="623"/>
  <c r="H9" i="623"/>
  <c r="H8" i="623"/>
  <c r="F34" i="625"/>
  <c r="E34" i="625"/>
  <c r="F30" i="625"/>
  <c r="E30" i="625"/>
  <c r="F27" i="625"/>
  <c r="E27" i="625"/>
  <c r="F23" i="625"/>
  <c r="E23" i="625"/>
  <c r="F17" i="625"/>
  <c r="E17" i="625"/>
  <c r="H12" i="616"/>
  <c r="H9" i="616"/>
  <c r="H8" i="616"/>
  <c r="R14" i="601"/>
  <c r="H13" i="616" s="1"/>
  <c r="R13" i="601"/>
  <c r="R12" i="601"/>
  <c r="P12" i="601"/>
  <c r="F11" i="632"/>
  <c r="F10" i="632"/>
  <c r="F9" i="632"/>
  <c r="M12" i="601"/>
  <c r="F8" i="632"/>
  <c r="F12" i="632"/>
  <c r="F13" i="632"/>
  <c r="M14" i="601"/>
  <c r="M13" i="601"/>
  <c r="H13" i="623" l="1"/>
  <c r="H13" i="632"/>
  <c r="M9" i="566" l="1"/>
  <c r="M9" i="598"/>
  <c r="M9" i="567"/>
  <c r="E8" i="625"/>
  <c r="F8" i="625"/>
  <c r="L93" i="471"/>
  <c r="L97" i="471"/>
  <c r="B3" i="525"/>
  <c r="L94" i="471"/>
  <c r="L92" i="471"/>
  <c r="L95" i="471"/>
  <c r="L96" i="471"/>
  <c r="B2" i="5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19" i="567"/>
  <c r="F12" i="617"/>
  <c r="L50" i="471"/>
  <c r="F12" i="616"/>
  <c r="F8" i="623"/>
  <c r="F11" i="616"/>
  <c r="F9" i="616"/>
  <c r="F8" i="614"/>
  <c r="F9" i="618"/>
  <c r="L20" i="598"/>
  <c r="L19" i="598"/>
  <c r="L181" i="471"/>
  <c r="F291" i="471"/>
  <c r="F287" i="471"/>
  <c r="F10" i="618"/>
  <c r="L165" i="471"/>
  <c r="L180" i="471"/>
  <c r="F290" i="471"/>
  <c r="L22" i="598"/>
  <c r="F286" i="471"/>
  <c r="L46" i="471"/>
  <c r="L47" i="471"/>
  <c r="F13" i="614"/>
  <c r="L21" i="567"/>
  <c r="L163" i="471"/>
  <c r="F9" i="617"/>
  <c r="L164" i="471"/>
  <c r="F10" i="623"/>
  <c r="F13" i="618"/>
  <c r="L49" i="471"/>
  <c r="E2" i="437"/>
  <c r="L19" i="566"/>
  <c r="L23" i="567"/>
  <c r="L20" i="567"/>
  <c r="F10" i="617"/>
  <c r="F10" i="614"/>
  <c r="F8" i="618"/>
  <c r="F12" i="618"/>
  <c r="L18" i="567"/>
  <c r="F12" i="623"/>
  <c r="F11" i="614"/>
  <c r="F8" i="617"/>
  <c r="L45" i="471"/>
  <c r="F11" i="623"/>
  <c r="L22" i="566"/>
  <c r="L21" i="598"/>
  <c r="F289" i="471"/>
  <c r="F288" i="471"/>
  <c r="L21" i="566"/>
  <c r="L22" i="567"/>
  <c r="F11" i="618"/>
  <c r="F13" i="616"/>
  <c r="F8" i="616"/>
  <c r="E3" i="437"/>
  <c r="L166" i="471"/>
  <c r="L178" i="471"/>
  <c r="F9" i="623"/>
  <c r="L179" i="471"/>
  <c r="L48" i="471"/>
  <c r="F13" i="623"/>
  <c r="F12" i="614"/>
  <c r="F11" i="617"/>
  <c r="F9" i="614"/>
  <c r="F13" i="617"/>
  <c r="F10" i="616"/>
  <c r="L20" i="566"/>
  <c r="H11" i="623" l="1"/>
  <c r="R98" i="471" l="1"/>
  <c r="AU97" i="471"/>
  <c r="AS97" i="471"/>
  <c r="AT96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M22" i="566"/>
  <c r="L34" i="471"/>
  <c r="M251" i="471"/>
  <c r="L64" i="471"/>
  <c r="Y150" i="471"/>
  <c r="L79" i="471"/>
  <c r="X151" i="471"/>
  <c r="Y116" i="471"/>
  <c r="L65" i="471"/>
  <c r="X82" i="471"/>
  <c r="X23" i="567"/>
  <c r="Y81" i="471"/>
  <c r="L30" i="471"/>
  <c r="L82" i="471"/>
  <c r="L78" i="471"/>
  <c r="L80" i="471"/>
  <c r="M256" i="471"/>
  <c r="M246" i="471"/>
  <c r="L32" i="471"/>
  <c r="X66" i="471"/>
  <c r="Y65" i="471"/>
  <c r="X34" i="471"/>
  <c r="Y133" i="471"/>
  <c r="L62" i="471"/>
  <c r="L77" i="471"/>
  <c r="AM181" i="471"/>
  <c r="L81" i="471"/>
  <c r="X117" i="471"/>
  <c r="L33" i="471"/>
  <c r="L29" i="471"/>
  <c r="X134" i="471"/>
  <c r="AN166" i="471"/>
  <c r="Y22" i="567"/>
  <c r="L61" i="471"/>
  <c r="L63" i="471"/>
  <c r="L66" i="471"/>
  <c r="AN22" i="598"/>
  <c r="L31" i="471"/>
  <c r="Y33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<sst xmlns="http://schemas.openxmlformats.org/spreadsheetml/2006/main" count="3520" uniqueCount="1845">
  <si>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</si>
  <si>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</si>
  <si>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</si>
  <si>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</si>
  <si>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</si>
  <si>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</si>
  <si>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</si>
  <si>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</si>
  <si>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</si>
  <si>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</si>
  <si>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</si>
  <si>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</si>
  <si>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</si>
  <si>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</si>
  <si>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</si>
  <si>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</si>
  <si>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</si>
  <si>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</si>
  <si>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</si>
  <si>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</si>
  <si>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</si>
  <si>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</si>
  <si>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</si>
  <si>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</si>
  <si>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</si>
  <si>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</si>
  <si>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</si>
  <si>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</si>
  <si>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</si>
  <si>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</si>
  <si>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</si>
  <si>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</si>
  <si>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</si>
  <si>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</si>
  <si>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</si>
  <si>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</si>
  <si>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</si>
  <si>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</si>
  <si>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</si>
  <si>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</si>
  <si>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</si>
  <si>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</si>
  <si>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</si>
  <si>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</si>
  <si>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</si>
  <si>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</si>
  <si>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</si>
  <si>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</si>
  <si>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</si>
  <si>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</si>
  <si>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</si>
  <si>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</si>
  <si>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</si>
  <si>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</si>
  <si>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</si>
  <si>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</si>
  <si>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</si>
  <si>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</si>
  <si>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</si>
  <si>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</si>
  <si>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</si>
  <si>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</si>
  <si>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</si>
  <si>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</si>
  <si>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</si>
  <si>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</si>
  <si>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</si>
  <si>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</si>
  <si>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</si>
  <si>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</si>
  <si>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</si>
  <si>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</si>
  <si>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</si>
  <si>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</si>
  <si>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</si>
  <si>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</si>
  <si>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</si>
  <si>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</si>
  <si>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</si>
  <si>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</si>
  <si>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</si>
  <si>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</si>
  <si>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</si>
  <si>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</si>
  <si>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</si>
  <si>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</si>
  <si>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</si>
  <si>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</si>
  <si>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</si>
  <si>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</si>
  <si>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</si>
  <si>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</si>
  <si>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</si>
  <si>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</si>
  <si>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</si>
  <si>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</si>
  <si>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</si>
  <si>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</si>
  <si>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</si>
  <si>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</si>
  <si>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</si>
  <si>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</si>
  <si>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</si>
  <si>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</si>
  <si>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</si>
  <si>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</si>
  <si>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</si>
  <si>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</si>
  <si>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</si>
  <si>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</si>
  <si>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</si>
  <si>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</si>
  <si>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</si>
  <si>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</si>
  <si>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</si>
  <si>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</si>
  <si>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</si>
  <si>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</si>
  <si>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</si>
  <si>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</si>
  <si>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</si>
  <si>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</si>
  <si>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</si>
  <si>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</si>
  <si>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</si>
  <si>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</si>
  <si>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</si>
  <si>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</si>
  <si>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</si>
  <si>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</si>
  <si>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</si>
  <si>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</si>
  <si>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</si>
  <si>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</si>
  <si>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</si>
  <si>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</si>
  <si>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</si>
  <si>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</si>
  <si>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</si>
  <si>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</si>
  <si>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</si>
  <si>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</si>
  <si>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</si>
  <si>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</si>
  <si>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</si>
  <si>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</si>
  <si>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</si>
  <si>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</si>
  <si>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</si>
  <si>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</si>
  <si>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</si>
  <si>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</si>
  <si>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</si>
  <si>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</si>
  <si>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</si>
  <si>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</si>
  <si>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</si>
  <si>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</si>
  <si>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</si>
  <si>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</si>
  <si>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</si>
  <si>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</si>
  <si>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</si>
  <si>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</si>
  <si>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</si>
  <si>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</si>
  <si>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</si>
  <si>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</si>
  <si>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</si>
  <si>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</si>
  <si>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</si>
  <si>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</si>
  <si>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</si>
  <si>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</si>
  <si>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</si>
  <si>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</si>
  <si>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</si>
  <si>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</si>
  <si>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</si>
  <si>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</si>
  <si>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</si>
  <si>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</si>
  <si>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</si>
  <si>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</si>
  <si>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</si>
  <si>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</si>
  <si>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</si>
  <si>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</si>
  <si>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</si>
  <si>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</si>
  <si>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</si>
  <si>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</si>
  <si>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</si>
  <si>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</si>
  <si>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</si>
  <si>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</si>
  <si>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</si>
  <si>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</si>
  <si>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</si>
  <si>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</si>
  <si>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</si>
  <si>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</si>
  <si>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</si>
  <si>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</si>
  <si>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</si>
  <si>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</si>
  <si>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</si>
  <si>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</si>
  <si>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</si>
  <si>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</si>
  <si>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</si>
  <si>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</si>
  <si>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</si>
  <si>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</si>
  <si>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</si>
  <si>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</si>
  <si>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</si>
  <si>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</si>
  <si>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</si>
  <si>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</si>
  <si>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</si>
  <si>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</si>
  <si>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</si>
  <si>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</si>
  <si>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</si>
  <si>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</si>
  <si>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</si>
  <si>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</si>
  <si>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</si>
  <si>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</si>
  <si>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</si>
  <si>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</si>
  <si>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</si>
  <si>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</si>
  <si>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</si>
  <si>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</si>
  <si>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</si>
  <si>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</si>
  <si>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</si>
  <si>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</si>
  <si>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</si>
  <si>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</si>
  <si>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</si>
  <si>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</si>
  <si>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</si>
  <si>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</si>
  <si>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</si>
  <si>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</si>
  <si>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</si>
  <si>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</si>
  <si>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</si>
  <si>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</si>
  <si>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</si>
  <si>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</si>
  <si>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</si>
  <si>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</si>
  <si>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</si>
  <si>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</si>
  <si>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</si>
  <si>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</si>
  <si>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</si>
  <si>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</si>
  <si>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</si>
  <si>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</si>
  <si>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</si>
  <si>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</si>
  <si>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</si>
  <si>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</si>
  <si>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</si>
  <si>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</si>
  <si>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</si>
  <si>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</si>
  <si>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</si>
  <si>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</si>
  <si>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</si>
  <si>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</si>
  <si>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</si>
  <si>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</si>
  <si>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</si>
  <si>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</si>
  <si>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</si>
  <si>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</si>
  <si>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</si>
  <si>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</si>
  <si>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</si>
  <si>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</si>
  <si>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</si>
  <si>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</si>
  <si>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</si>
  <si>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</si>
  <si>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</si>
  <si>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</si>
  <si>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</si>
  <si>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</si>
  <si>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</si>
  <si>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</si>
  <si>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</si>
  <si>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</si>
  <si>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</si>
  <si>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</si>
  <si>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</si>
  <si>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</si>
  <si>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</si>
  <si>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</si>
  <si>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</si>
  <si>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</si>
  <si>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</si>
  <si>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</si>
  <si>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</si>
  <si>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</si>
  <si>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</si>
  <si>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</si>
  <si>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</si>
  <si>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</si>
  <si>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</si>
  <si>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</si>
  <si>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</si>
  <si>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</si>
  <si>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</si>
  <si>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</si>
  <si>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</si>
  <si>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</si>
  <si>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</si>
  <si>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</si>
  <si>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</si>
  <si>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</si>
  <si>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</si>
  <si>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</si>
  <si>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</si>
  <si>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</si>
  <si>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</si>
  <si>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</si>
  <si>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</si>
  <si>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</si>
  <si>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</si>
  <si>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</si>
  <si>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</si>
  <si>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</si>
  <si>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</si>
  <si>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</si>
  <si>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</si>
  <si>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</si>
  <si>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</si>
  <si>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</si>
  <si>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</si>
  <si>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</si>
  <si>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</si>
  <si>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</si>
  <si>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</si>
  <si>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</si>
  <si>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</si>
  <si>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</si>
  <si>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</si>
  <si>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</si>
  <si>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</si>
  <si>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</si>
  <si>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</si>
  <si>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</si>
  <si>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</si>
  <si>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</si>
  <si>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</si>
  <si>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</si>
  <si>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</si>
  <si>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</si>
  <si>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</si>
  <si>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</si>
  <si>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</si>
  <si>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</si>
  <si>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</si>
  <si>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</si>
  <si>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</si>
  <si>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</si>
  <si>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</si>
  <si>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</si>
  <si>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</si>
  <si>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</si>
  <si>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</si>
  <si>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</si>
  <si>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</si>
  <si>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</si>
  <si>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</si>
  <si>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</si>
  <si>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</si>
  <si>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</si>
  <si>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</si>
  <si>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</si>
  <si>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</si>
  <si>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</si>
  <si>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</si>
  <si>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</si>
  <si>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</si>
  <si>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</si>
  <si>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</si>
  <si>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</si>
  <si>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</si>
  <si>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</si>
  <si>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</si>
  <si>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</si>
  <si>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</si>
  <si>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</si>
  <si>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</si>
  <si>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</si>
  <si>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</si>
  <si>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</si>
  <si>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</si>
  <si>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</si>
  <si>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</si>
  <si>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</si>
  <si>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</si>
  <si>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</si>
  <si>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</si>
  <si>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</si>
  <si>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</si>
  <si>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</si>
  <si>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</si>
  <si>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</si>
  <si>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</si>
  <si>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</si>
  <si>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</si>
  <si>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</si>
  <si>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</si>
  <si>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</si>
  <si>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</si>
  <si>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</si>
  <si>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</si>
  <si>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</si>
  <si>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</si>
  <si>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</si>
  <si>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</si>
  <si>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</si>
  <si>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</si>
  <si>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</si>
  <si>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</si>
  <si>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</si>
  <si>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</si>
  <si>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</si>
  <si>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</si>
  <si>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</si>
  <si>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</si>
  <si>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</si>
  <si>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</si>
  <si>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</si>
  <si>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</si>
  <si>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</si>
  <si>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</si>
  <si>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</si>
  <si>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</si>
  <si>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</si>
  <si>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</si>
  <si>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</si>
  <si>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</si>
  <si>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</si>
  <si>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</si>
  <si>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</si>
  <si>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</si>
  <si>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</si>
  <si>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</si>
  <si>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</si>
  <si>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</si>
  <si>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</si>
  <si>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</si>
  <si>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</si>
  <si>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</si>
  <si>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</si>
  <si>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</si>
  <si>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</si>
  <si>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</si>
  <si>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</si>
  <si>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</si>
  <si>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</si>
  <si>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</si>
  <si>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</si>
  <si>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</si>
  <si>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</si>
  <si>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</si>
  <si>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</si>
  <si>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</si>
  <si>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</si>
  <si>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</si>
  <si>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</si>
  <si>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</si>
  <si>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</si>
  <si>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</si>
  <si>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</si>
  <si>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</si>
  <si>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</si>
  <si>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</si>
  <si>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</si>
  <si>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</si>
  <si>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</si>
  <si>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</si>
  <si>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</si>
  <si>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</si>
  <si>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</si>
  <si>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</si>
  <si>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</si>
  <si>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</si>
  <si>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</si>
  <si>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</si>
  <si>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</si>
  <si>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</si>
  <si>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</si>
  <si>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</si>
  <si>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</si>
  <si>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</si>
  <si>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</si>
  <si>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</si>
  <si>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</si>
  <si>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</si>
  <si>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</si>
  <si>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</si>
  <si>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</si>
  <si>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</si>
  <si>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</si>
  <si>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</si>
  <si>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</si>
  <si>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</si>
  <si>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</si>
  <si>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</si>
  <si>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</si>
  <si>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</si>
  <si>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</si>
  <si>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</si>
  <si>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</si>
  <si>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</si>
  <si>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</si>
  <si>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</si>
  <si>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</si>
  <si>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</si>
  <si>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</si>
  <si>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</si>
  <si>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</si>
  <si>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</si>
  <si>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</si>
  <si>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</si>
  <si>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</si>
  <si>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</si>
  <si>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</si>
  <si>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</si>
  <si>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</si>
  <si>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</si>
  <si>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</si>
  <si>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</si>
  <si>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</si>
  <si>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</si>
  <si>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</si>
  <si>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</si>
  <si>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</si>
  <si>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</si>
  <si>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</si>
  <si>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</si>
  <si>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</si>
  <si>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</si>
  <si>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</si>
  <si>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</si>
  <si>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</si>
  <si>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</si>
  <si>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</si>
  <si>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</si>
  <si>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</si>
  <si>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</si>
  <si>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</si>
  <si>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</si>
  <si>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</si>
  <si>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</si>
  <si>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</si>
  <si>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</si>
  <si>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</si>
  <si>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</si>
  <si>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</si>
  <si>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</si>
  <si>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</si>
  <si>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</si>
  <si>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</si>
  <si>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</si>
  <si>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</si>
  <si>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</si>
  <si>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</si>
  <si>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</si>
  <si>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</si>
  <si>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</si>
  <si>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</si>
  <si>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</si>
  <si>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</si>
  <si>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</si>
  <si>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</si>
  <si>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</si>
  <si>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</si>
  <si>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</si>
  <si>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</si>
  <si>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</si>
  <si>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</si>
  <si>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</si>
  <si>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</si>
  <si>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</si>
  <si>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</si>
  <si>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</si>
  <si>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</si>
  <si>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</si>
  <si>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</si>
  <si>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</si>
  <si>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</si>
  <si>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</si>
  <si>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</si>
  <si>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</si>
  <si>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</si>
  <si>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</si>
  <si>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</si>
  <si>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</si>
  <si>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</si>
  <si>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</si>
  <si>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</si>
  <si>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</si>
  <si>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</si>
  <si>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</si>
  <si>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</si>
  <si>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</si>
  <si>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</si>
  <si>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</si>
  <si>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</si>
  <si>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</si>
  <si>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</si>
  <si>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</si>
  <si>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</si>
  <si>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</si>
  <si>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</si>
  <si>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</si>
  <si>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</si>
  <si>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</si>
  <si>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</si>
  <si>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</si>
  <si>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</si>
  <si>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</si>
  <si>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</si>
  <si>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</si>
  <si>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</si>
  <si>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</si>
  <si>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</si>
  <si>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</si>
  <si>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</si>
  <si>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</si>
  <si>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</si>
  <si>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</si>
  <si>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</si>
  <si>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</si>
  <si>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</si>
  <si>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</si>
  <si>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</si>
  <si>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</si>
  <si>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</si>
  <si>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</si>
  <si>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</si>
  <si>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</si>
  <si>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</si>
  <si>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</si>
  <si>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</si>
  <si>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</si>
  <si>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</si>
  <si>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</si>
  <si>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</si>
  <si>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</si>
  <si>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</si>
  <si>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</si>
  <si>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</si>
  <si>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</si>
  <si>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</si>
  <si>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</si>
  <si>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</si>
  <si>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</si>
  <si>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</si>
  <si>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</si>
  <si>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</si>
  <si>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</si>
  <si>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</si>
  <si>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</si>
  <si>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</si>
  <si>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</si>
  <si>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</si>
  <si>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</si>
  <si>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</si>
  <si>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</si>
  <si>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</si>
  <si>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</si>
  <si>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</si>
  <si>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</si>
  <si>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</si>
  <si>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</si>
  <si>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</si>
  <si>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</si>
  <si>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</si>
  <si>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</si>
  <si>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</si>
  <si>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</si>
  <si>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</si>
  <si>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</si>
  <si>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</si>
  <si>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</si>
  <si>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</si>
  <si>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</si>
  <si>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</si>
  <si>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</si>
  <si>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</si>
  <si>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</si>
  <si>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</si>
  <si>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</si>
  <si>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</si>
  <si>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</si>
  <si>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</si>
  <si>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</si>
  <si>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06.10.2021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</si>
  <si>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</si>
  <si>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</si>
  <si>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</si>
  <si>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</si>
  <si>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</si>
  <si>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</si>
  <si>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</si>
  <si>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</si>
  <si>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</si>
  <si>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</si>
  <si>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</si>
  <si>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</si>
  <si>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</si>
  <si>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</si>
  <si>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</si>
  <si>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</si>
  <si>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</si>
  <si>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</si>
  <si>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</si>
  <si>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</si>
  <si>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</si>
  <si>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</si>
  <si>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</si>
  <si>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</si>
  <si>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</si>
  <si>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</si>
  <si>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</si>
  <si>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</si>
  <si>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</si>
  <si>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</si>
  <si>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</si>
  <si>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</si>
  <si>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</si>
  <si>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</si>
  <si>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</si>
  <si>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</si>
  <si>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</si>
  <si>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</si>
  <si>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</si>
  <si>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</si>
  <si>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</si>
  <si>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</si>
  <si>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</si>
  <si>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</si>
  <si>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</si>
  <si>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</si>
  <si>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</si>
  <si>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</si>
  <si>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</si>
  <si>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</si>
  <si>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</si>
  <si>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</si>
  <si>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</si>
  <si>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</si>
  <si>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</si>
  <si>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</si>
  <si>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</si>
  <si>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</si>
  <si>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</si>
  <si>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</si>
  <si>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</si>
  <si>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</si>
  <si>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</si>
  <si>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</si>
  <si>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</si>
  <si>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</si>
  <si>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</si>
  <si>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</si>
  <si>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</si>
  <si>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</si>
  <si>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</si>
  <si>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</si>
  <si>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</si>
  <si>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</si>
  <si>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</si>
  <si>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</si>
  <si>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</si>
  <si>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</si>
  <si>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</si>
  <si>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</si>
  <si>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</si>
  <si>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</si>
  <si>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</si>
  <si>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</si>
  <si>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</si>
  <si>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</si>
  <si>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</si>
  <si>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</si>
  <si>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</si>
  <si>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</si>
  <si>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</si>
  <si>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</si>
  <si>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</si>
  <si>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</si>
  <si>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</si>
  <si>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</si>
  <si>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</si>
  <si>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</si>
  <si>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</si>
  <si>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</si>
  <si>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</si>
  <si>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</si>
  <si>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</si>
  <si>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</si>
  <si>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</si>
  <si>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</si>
  <si>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</si>
  <si>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</si>
  <si>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</si>
  <si>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</si>
  <si>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</si>
  <si>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</si>
  <si>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</si>
  <si>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</si>
  <si>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</si>
  <si>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</si>
  <si>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</si>
  <si>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</si>
  <si>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</si>
  <si>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</si>
  <si>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</si>
  <si>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</si>
  <si>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</si>
  <si>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</si>
  <si>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</si>
  <si>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</si>
  <si>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</si>
  <si>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</si>
  <si>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</si>
  <si>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</si>
  <si>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</si>
  <si>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</si>
  <si>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</si>
  <si>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</si>
  <si>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</si>
  <si>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</si>
  <si>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</si>
  <si>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</si>
  <si>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</si>
  <si>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</si>
  <si>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</si>
  <si>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</si>
  <si>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</si>
  <si>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</si>
  <si>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</si>
  <si>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</si>
  <si>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</si>
  <si>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</si>
  <si>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</si>
  <si>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</si>
  <si>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</si>
  <si>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</si>
  <si>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</si>
  <si>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</si>
  <si>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</si>
  <si>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</si>
  <si>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</si>
  <si>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</si>
  <si>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</si>
  <si>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</si>
  <si>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</si>
  <si>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</si>
  <si>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</si>
  <si>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</si>
  <si>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</si>
  <si>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</si>
  <si>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</si>
  <si>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</si>
  <si>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</si>
  <si>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</si>
  <si>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</si>
  <si>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</si>
  <si>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</si>
  <si>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</si>
  <si>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</si>
  <si>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</si>
  <si>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</si>
  <si>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</si>
  <si>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</si>
  <si>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</si>
  <si>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</si>
  <si>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</si>
  <si>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</si>
  <si>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</si>
  <si>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</si>
  <si>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</si>
  <si>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</si>
  <si>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</si>
  <si>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</si>
  <si>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</si>
  <si>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</si>
  <si>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</si>
  <si>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</si>
  <si>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</si>
  <si>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</si>
  <si>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</si>
  <si>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</si>
  <si>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</si>
  <si>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</si>
  <si>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</si>
  <si>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</si>
  <si>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</si>
  <si>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</si>
  <si>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</si>
  <si>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</si>
  <si>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</si>
  <si>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</si>
  <si>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</si>
  <si>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</si>
  <si>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</si>
  <si>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</si>
  <si>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</si>
  <si>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</si>
  <si>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</si>
  <si>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</si>
  <si>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</si>
  <si>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</si>
  <si>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</si>
  <si>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</si>
  <si>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</si>
  <si>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</si>
  <si>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</si>
  <si>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</si>
  <si>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</si>
  <si>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</si>
  <si>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</si>
  <si>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</si>
  <si>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</si>
  <si>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</si>
  <si>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</si>
  <si>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</si>
  <si>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</si>
  <si>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</si>
  <si>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</si>
  <si>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</si>
  <si>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</si>
  <si>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</si>
  <si>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</si>
  <si>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</si>
  <si>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</si>
  <si>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</si>
  <si>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</si>
  <si>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</si>
  <si>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</si>
  <si>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</si>
  <si>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</si>
  <si>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</si>
  <si>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</si>
  <si>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</si>
  <si>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</si>
  <si>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</si>
  <si>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</si>
  <si>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</si>
  <si>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</si>
  <si>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</si>
  <si>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</si>
  <si>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</si>
  <si>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</si>
  <si>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</si>
  <si>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</si>
  <si>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</si>
  <si>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</si>
  <si>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</si>
  <si>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</si>
  <si>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</si>
  <si>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</si>
  <si>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</si>
  <si>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</si>
  <si>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</si>
  <si>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</si>
  <si>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</si>
  <si>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</si>
  <si>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</si>
  <si>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</si>
  <si>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</si>
  <si>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</si>
  <si>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</si>
  <si>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</si>
  <si>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</si>
  <si>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</si>
  <si>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</si>
  <si>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</si>
  <si>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</si>
  <si>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</si>
  <si>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</si>
  <si>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</si>
  <si>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</si>
  <si>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</si>
  <si>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</si>
  <si>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</si>
  <si>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</si>
  <si>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</si>
  <si>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</si>
  <si>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</si>
  <si>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</si>
  <si>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</si>
  <si>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</si>
  <si>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</si>
  <si>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</si>
  <si>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</si>
  <si>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</si>
  <si>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</si>
  <si>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</si>
  <si>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</si>
  <si>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</si>
  <si>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</si>
  <si>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</si>
  <si>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</si>
  <si>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</si>
  <si>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</si>
  <si>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</si>
  <si>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</si>
  <si>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</si>
  <si>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</si>
  <si>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</si>
  <si>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</si>
  <si>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</si>
  <si>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</si>
  <si>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</si>
  <si>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</si>
  <si>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</si>
  <si>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</si>
  <si>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</si>
  <si>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</si>
  <si>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</si>
  <si>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</si>
  <si>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</si>
  <si>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</si>
  <si>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</si>
  <si>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</si>
  <si>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</si>
  <si>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</si>
  <si>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</si>
  <si>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</si>
  <si>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</si>
  <si>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</si>
  <si>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</si>
  <si>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</si>
  <si>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</si>
  <si>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</si>
  <si>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</si>
  <si>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</si>
  <si>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</si>
  <si>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</si>
  <si>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</si>
  <si>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</si>
  <si>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</si>
  <si>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</si>
  <si>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</si>
  <si>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</si>
  <si>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</si>
  <si>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</si>
  <si>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</si>
  <si>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</si>
  <si>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</si>
  <si>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</si>
  <si>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</si>
  <si>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</si>
  <si>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</si>
  <si>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</si>
  <si>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</si>
  <si>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</si>
  <si>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</si>
  <si>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</si>
  <si>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</si>
  <si>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</si>
  <si>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</si>
  <si>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</si>
  <si>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</si>
  <si>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</si>
  <si>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</si>
  <si>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</si>
  <si>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</si>
  <si>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</si>
  <si>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</si>
  <si>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</si>
  <si>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</si>
  <si>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</si>
  <si>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</si>
  <si>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</si>
  <si>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</si>
  <si>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</si>
  <si>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</si>
  <si>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</si>
  <si>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</si>
  <si>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</si>
  <si>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</si>
  <si>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</si>
  <si>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</si>
  <si>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</si>
  <si>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</si>
  <si>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</si>
  <si>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</si>
  <si>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</si>
  <si>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</si>
  <si>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</si>
  <si>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</si>
  <si>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</si>
  <si>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</si>
  <si>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</si>
  <si>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</si>
  <si>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</si>
  <si>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</si>
  <si>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</si>
  <si>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</si>
  <si>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</si>
  <si>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</si>
  <si>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</si>
  <si>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</si>
  <si>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</si>
  <si>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</si>
  <si>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</si>
  <si>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</si>
  <si>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</si>
  <si>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</si>
  <si>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</si>
  <si>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</si>
  <si>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</si>
  <si>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</si>
  <si>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</si>
  <si>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</si>
  <si>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</si>
  <si>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</si>
  <si>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</si>
  <si>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</si>
  <si>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</si>
  <si>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</si>
  <si>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</si>
  <si>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</si>
  <si>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</si>
  <si>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</si>
  <si>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</si>
  <si>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</si>
  <si>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</si>
  <si>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</si>
  <si>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</si>
  <si>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</si>
  <si>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</si>
  <si>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</si>
  <si>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</si>
  <si>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</si>
  <si>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</si>
  <si>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</si>
  <si>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</si>
  <si>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</si>
  <si>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</si>
  <si>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</si>
  <si>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</si>
  <si>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</si>
  <si>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</si>
  <si>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</si>
  <si>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</si>
  <si>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</si>
  <si>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</si>
  <si>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</si>
  <si>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</si>
  <si>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</si>
  <si>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</si>
  <si>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</si>
  <si>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</si>
  <si>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</si>
  <si>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</si>
  <si>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</si>
  <si>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</si>
  <si>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</si>
  <si>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</si>
  <si>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</si>
  <si>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</si>
  <si>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</si>
  <si>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</si>
  <si>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</si>
  <si>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</si>
  <si>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</si>
  <si>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</si>
  <si>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</si>
  <si>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</si>
  <si>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</si>
  <si>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</si>
  <si>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</si>
  <si>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</si>
  <si>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</si>
  <si>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</si>
  <si>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</si>
  <si>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</si>
  <si>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</si>
  <si>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</si>
  <si>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</si>
  <si>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</si>
  <si>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</si>
  <si>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</si>
  <si>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</si>
  <si>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</si>
  <si>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</si>
  <si>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</si>
  <si>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</si>
  <si>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</si>
  <si>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</si>
  <si>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</si>
  <si>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</si>
  <si>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</si>
  <si>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</si>
  <si>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</si>
  <si>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</si>
  <si>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</si>
  <si>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</si>
  <si>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</si>
  <si>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</si>
  <si>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</si>
  <si>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</si>
  <si>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</si>
  <si>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</si>
  <si>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</si>
  <si>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</si>
  <si>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</si>
  <si>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</si>
  <si>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</si>
  <si>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</si>
  <si>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</si>
  <si>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</si>
  <si>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</si>
  <si>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</si>
  <si>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</si>
  <si>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</si>
  <si>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</si>
  <si>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</si>
  <si>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</si>
  <si>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</si>
  <si>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</si>
  <si>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</si>
  <si>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</si>
  <si>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</si>
  <si>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</si>
  <si>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</si>
  <si>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</si>
  <si>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</si>
  <si>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</si>
  <si>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</si>
  <si>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</si>
  <si>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</si>
  <si>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</si>
  <si>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</si>
  <si>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</si>
  <si>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</si>
  <si>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</si>
  <si>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</si>
  <si>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</si>
  <si>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</si>
  <si>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</si>
  <si>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</si>
  <si>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</si>
  <si>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</si>
  <si>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</si>
  <si>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</si>
  <si>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</si>
  <si>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</si>
  <si>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</si>
  <si>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</si>
  <si>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</si>
  <si>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06.10.2021 20:47:46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</si>
  <si>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</si>
  <si>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</si>
  <si>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</si>
  <si>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</si>
  <si>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</si>
  <si>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</si>
  <si>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</si>
  <si>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</si>
  <si>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</si>
  <si>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26358279</t>
  </si>
  <si>
    <t>АО "АПЗ"</t>
  </si>
  <si>
    <t>5243001742</t>
  </si>
  <si>
    <t>524301001</t>
  </si>
  <si>
    <t>26373616</t>
  </si>
  <si>
    <t>АО "ВМЗ"</t>
  </si>
  <si>
    <t>5247004695</t>
  </si>
  <si>
    <t>524701001</t>
  </si>
  <si>
    <t>26358390</t>
  </si>
  <si>
    <t>АО "ВОЛГАЭНЕРГОСБЫТ"</t>
  </si>
  <si>
    <t>5256062171</t>
  </si>
  <si>
    <t>525601001</t>
  </si>
  <si>
    <t>28543854</t>
  </si>
  <si>
    <t>АО "ВРК - 3" - Вагонное ремонтное депо Шахунья</t>
  </si>
  <si>
    <t>7708737500</t>
  </si>
  <si>
    <t>523945001</t>
  </si>
  <si>
    <t>31314742</t>
  </si>
  <si>
    <t>АО "ВЫКСАТЕПЛОЭНЕРГО"</t>
  </si>
  <si>
    <t>5247055114</t>
  </si>
  <si>
    <t>26373593</t>
  </si>
  <si>
    <t>АО "Волга"</t>
  </si>
  <si>
    <t>5244009279</t>
  </si>
  <si>
    <t>524401001</t>
  </si>
  <si>
    <t>30335229</t>
  </si>
  <si>
    <t>АО "ГУ ЖКХ"</t>
  </si>
  <si>
    <t>5116000922</t>
  </si>
  <si>
    <t>770401001</t>
  </si>
  <si>
    <t>26358272</t>
  </si>
  <si>
    <t>АО "ДРСП"</t>
  </si>
  <si>
    <t>5239006515</t>
  </si>
  <si>
    <t>523901001</t>
  </si>
  <si>
    <t>31258691</t>
  </si>
  <si>
    <t>АО "ЖКХ "КАЛИКИНСКОЕ"</t>
  </si>
  <si>
    <t>5246038236</t>
  </si>
  <si>
    <t>524601001</t>
  </si>
  <si>
    <t>26358276</t>
  </si>
  <si>
    <t>АО "КОММАШ"</t>
  </si>
  <si>
    <t>5243000523</t>
  </si>
  <si>
    <t>26358168</t>
  </si>
  <si>
    <t>АО "Лысковокоммунсервис"</t>
  </si>
  <si>
    <t>5222000321</t>
  </si>
  <si>
    <t>522201001</t>
  </si>
  <si>
    <t>09-12-2004 00:00:00</t>
  </si>
  <si>
    <t>26504840</t>
  </si>
  <si>
    <t>АО "МСК Энерго"</t>
  </si>
  <si>
    <t>5018054863</t>
  </si>
  <si>
    <t>501801001</t>
  </si>
  <si>
    <t>26358270</t>
  </si>
  <si>
    <t>АО "Молоко"</t>
  </si>
  <si>
    <t>5239001108</t>
  </si>
  <si>
    <t>30844713</t>
  </si>
  <si>
    <t>АО "НЗ 70-ЛЕТИЯ ПОБЕДЫ"</t>
  </si>
  <si>
    <t>5259113339</t>
  </si>
  <si>
    <t>525901001</t>
  </si>
  <si>
    <t>31023931</t>
  </si>
  <si>
    <t>АО "НОКК" (Балахнинский филиал)</t>
  </si>
  <si>
    <t>5260267654</t>
  </si>
  <si>
    <t>524443001</t>
  </si>
  <si>
    <t>27566839</t>
  </si>
  <si>
    <t>АО "НОКК" (Богородский филиал)</t>
  </si>
  <si>
    <t>524543001</t>
  </si>
  <si>
    <t>27968016</t>
  </si>
  <si>
    <t>АО "НОКК" (Семеновский филиал)</t>
  </si>
  <si>
    <t>522845001</t>
  </si>
  <si>
    <t>31171901</t>
  </si>
  <si>
    <t>АО "НОКК" (Сеченовский филиал)</t>
  </si>
  <si>
    <t>523043001</t>
  </si>
  <si>
    <t>28007548</t>
  </si>
  <si>
    <t>АО "НОКК" (Шахунский филиал)</t>
  </si>
  <si>
    <t>523943001</t>
  </si>
  <si>
    <t>26322331</t>
  </si>
  <si>
    <t>АО "СИБУР-НЕФТЕХИМ"</t>
  </si>
  <si>
    <t>5249051203</t>
  </si>
  <si>
    <t>525350001</t>
  </si>
  <si>
    <t>26555361</t>
  </si>
  <si>
    <t>АО "СТСК"</t>
  </si>
  <si>
    <t>5254082630</t>
  </si>
  <si>
    <t>525401001</t>
  </si>
  <si>
    <t>26358408</t>
  </si>
  <si>
    <t>АО "Теплоэнерго"</t>
  </si>
  <si>
    <t>5257087027</t>
  </si>
  <si>
    <t>525701001</t>
  </si>
  <si>
    <t>27585148</t>
  </si>
  <si>
    <t>АО "ЭСК"</t>
  </si>
  <si>
    <t>5262054490</t>
  </si>
  <si>
    <t>07-09-2009 00:00:00</t>
  </si>
  <si>
    <t>26322043</t>
  </si>
  <si>
    <t>АО "Энергосервис"</t>
  </si>
  <si>
    <t>7709571825</t>
  </si>
  <si>
    <t>770301001</t>
  </si>
  <si>
    <t>28943557</t>
  </si>
  <si>
    <t>Арзамасский участок АО "НОКК"</t>
  </si>
  <si>
    <t>524345001</t>
  </si>
  <si>
    <t>26358190</t>
  </si>
  <si>
    <t>ГАПОУ "ПЕРЕВОЗСКИЙ СТРОИТЕЛЬНЫЙ КОЛЛЕДЖ"</t>
  </si>
  <si>
    <t>5225001122</t>
  </si>
  <si>
    <t>522501001</t>
  </si>
  <si>
    <t>26358119</t>
  </si>
  <si>
    <t>ГБУ "Решетихинский ПНИ"</t>
  </si>
  <si>
    <t>5214003022</t>
  </si>
  <si>
    <t>521401001</t>
  </si>
  <si>
    <t>26358243</t>
  </si>
  <si>
    <t>ГБУ СРЦИ "КРАСНЫЙ ЯР"</t>
  </si>
  <si>
    <t>5235001940</t>
  </si>
  <si>
    <t>523501001</t>
  </si>
  <si>
    <t>31036531</t>
  </si>
  <si>
    <t>ГБУ ССОН "АВТОЗАВОДСКИЙ ДОМ ДЛЯ ДЕТЕЙ "НАДЕЖДА"</t>
  </si>
  <si>
    <t>5256026159</t>
  </si>
  <si>
    <t>26358271</t>
  </si>
  <si>
    <t>ГОУ СПО "Шахунский агропромышленный техникум"</t>
  </si>
  <si>
    <t>5239002285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</si>
  <si>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</si>
  <si>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</si>
  <si>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</si>
  <si>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</si>
  <si>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26358286</t>
  </si>
  <si>
    <t>ИП Маслов С.Б.</t>
  </si>
  <si>
    <t>524400080068</t>
  </si>
  <si>
    <t>отсутствует</t>
  </si>
  <si>
    <t>26358255</t>
  </si>
  <si>
    <t>КУЗНЕЦОВСКОЕ МУП ЖКХ</t>
  </si>
  <si>
    <t>5236002390</t>
  </si>
  <si>
    <t>523601001</t>
  </si>
  <si>
    <t>26373451</t>
  </si>
  <si>
    <t>МП "ЖКХ "Сухоносовское"</t>
  </si>
  <si>
    <t>5218005045</t>
  </si>
  <si>
    <t>521801001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</si>
  <si>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</si>
  <si>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</si>
  <si>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</si>
  <si>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</si>
  <si>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</si>
  <si>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</si>
  <si>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</si>
  <si>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521601001</t>
  </si>
  <si>
    <t>26358307</t>
  </si>
  <si>
    <t>МП "Линдовский ККПиБ"</t>
  </si>
  <si>
    <t>5246004124</t>
  </si>
  <si>
    <t>26358141</t>
  </si>
  <si>
    <t>МП "Сатисское ЖКХ"</t>
  </si>
  <si>
    <t>5216017126</t>
  </si>
  <si>
    <t>28869650</t>
  </si>
  <si>
    <t>МП "ТЕПЛОВЫЕ СЕТИ"</t>
  </si>
  <si>
    <t>5240000444</t>
  </si>
  <si>
    <t>524001001</t>
  </si>
  <si>
    <t>26358275</t>
  </si>
  <si>
    <t>МУ ТЭПП</t>
  </si>
  <si>
    <t>5243000467</t>
  </si>
  <si>
    <t>520202001</t>
  </si>
  <si>
    <t>26652819</t>
  </si>
  <si>
    <t>МУП "Большое Козино"</t>
  </si>
  <si>
    <t>5244022199</t>
  </si>
  <si>
    <t>27201619</t>
  </si>
  <si>
    <t>МУП "ДзержинскЭнерго"</t>
  </si>
  <si>
    <t>5249003457</t>
  </si>
  <si>
    <t>524901001</t>
  </si>
  <si>
    <t>26358121</t>
  </si>
  <si>
    <t>МУП "ЖИЛИЩНИК" ВОЛОДАРСКОГО РАЙОНА</t>
  </si>
  <si>
    <t>5214006023</t>
  </si>
  <si>
    <t>28005091</t>
  </si>
  <si>
    <t>МУП "ЖКХ Буревестник"</t>
  </si>
  <si>
    <t>5248033561</t>
  </si>
  <si>
    <t>524801001</t>
  </si>
  <si>
    <t>28147903</t>
  </si>
  <si>
    <t>МУП "ЖКХ Лысковского района"</t>
  </si>
  <si>
    <t>5222070569</t>
  </si>
  <si>
    <t>27893480</t>
  </si>
  <si>
    <t>МУП "ЖКХ Сеченовское"</t>
  </si>
  <si>
    <t>5230004200</t>
  </si>
  <si>
    <t>523001001</t>
  </si>
  <si>
    <t>31266429</t>
  </si>
  <si>
    <t>МУП "ЖКХ"</t>
  </si>
  <si>
    <t>5208006025</t>
  </si>
  <si>
    <t>520801001</t>
  </si>
  <si>
    <t>28871911</t>
  </si>
  <si>
    <t>МУП "КОММУНАЛЬЩИК"</t>
  </si>
  <si>
    <t>5225006709</t>
  </si>
  <si>
    <t>30872197</t>
  </si>
  <si>
    <t>МУП "КОММУНРЕСУРС КРАСНОБАКОВСКОГО РАЙОНА"</t>
  </si>
  <si>
    <t>5219383900</t>
  </si>
  <si>
    <t>521901001</t>
  </si>
  <si>
    <t>02-08-2016 00:00:00</t>
  </si>
  <si>
    <t>26373421</t>
  </si>
  <si>
    <t>МУП "Коммунсервис"</t>
  </si>
  <si>
    <t>5214000230</t>
  </si>
  <si>
    <t>26358284</t>
  </si>
  <si>
    <t>МУП "Комфорт"</t>
  </si>
  <si>
    <t>5243016724</t>
  </si>
  <si>
    <t>28827589</t>
  </si>
  <si>
    <t>МУП "Кочергино"</t>
  </si>
  <si>
    <t>5244025619</t>
  </si>
  <si>
    <t>31158286</t>
  </si>
  <si>
    <t>МУП "Лысковокоммунсервис"</t>
  </si>
  <si>
    <t>5222071587</t>
  </si>
  <si>
    <t>27808573</t>
  </si>
  <si>
    <t>МУП "Новосмолинское"</t>
  </si>
  <si>
    <t>5214010679</t>
  </si>
  <si>
    <t>27773931</t>
  </si>
  <si>
    <t>МУП "Сява - Теплосервис"</t>
  </si>
  <si>
    <t>5239010374</t>
  </si>
  <si>
    <t>26373630</t>
  </si>
  <si>
    <t>МУП "ТВК" г. Заволжья</t>
  </si>
  <si>
    <t>5248016372</t>
  </si>
  <si>
    <t>31348885</t>
  </si>
  <si>
    <t>МУП "ТРУД"</t>
  </si>
  <si>
    <t>5201002409</t>
  </si>
  <si>
    <t>520101001</t>
  </si>
  <si>
    <t>26358322</t>
  </si>
  <si>
    <t>МУП "Тепловые сети"</t>
  </si>
  <si>
    <t>5248011350</t>
  </si>
  <si>
    <t>26358253</t>
  </si>
  <si>
    <t>МУП "Теплосети"</t>
  </si>
  <si>
    <t>5235005493</t>
  </si>
  <si>
    <t>26358221</t>
  </si>
  <si>
    <t>МУП "Теплоэнергия-1"</t>
  </si>
  <si>
    <t>5231004851</t>
  </si>
  <si>
    <t>523101001</t>
  </si>
  <si>
    <t>26555847</t>
  </si>
  <si>
    <t>МУП "Теплоэнергосервис"</t>
  </si>
  <si>
    <t>5251008438</t>
  </si>
  <si>
    <t>525101001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</si>
  <si>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</si>
  <si>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</si>
  <si>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</si>
  <si>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</si>
  <si>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</si>
  <si>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</si>
  <si>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</si>
  <si>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26551775</t>
  </si>
  <si>
    <t>МУП "Юго-Запад"</t>
  </si>
  <si>
    <t>5227005267</t>
  </si>
  <si>
    <t>522701001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</si>
  <si>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</si>
  <si>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</si>
  <si>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</si>
  <si>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</si>
  <si>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</si>
  <si>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</si>
  <si>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</si>
  <si>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26358474</t>
  </si>
  <si>
    <t>ННГУ</t>
  </si>
  <si>
    <t>5262004442</t>
  </si>
  <si>
    <t>526201001</t>
  </si>
  <si>
    <t>26358421</t>
  </si>
  <si>
    <t>ОАО "ЗТО "Камея"</t>
  </si>
  <si>
    <t>5259010887</t>
  </si>
  <si>
    <t>28110427</t>
  </si>
  <si>
    <t>ОАО "Инженерный центр"</t>
  </si>
  <si>
    <t>5263042850</t>
  </si>
  <si>
    <t>526301001</t>
  </si>
  <si>
    <t>26358361</t>
  </si>
  <si>
    <t>ОАО "Павловский завод им.Кирова"</t>
  </si>
  <si>
    <t>5252000382</t>
  </si>
  <si>
    <t>525201001</t>
  </si>
  <si>
    <t>26557559</t>
  </si>
  <si>
    <t>ОАО "Перспектива"</t>
  </si>
  <si>
    <t>5216000027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</si>
  <si>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</si>
  <si>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</si>
  <si>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</si>
  <si>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</si>
  <si>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</si>
  <si>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</si>
  <si>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27054261</t>
  </si>
  <si>
    <t>ОАО "ТГК-6"</t>
  </si>
  <si>
    <t>5257072937</t>
  </si>
  <si>
    <t>526001001</t>
  </si>
  <si>
    <t>26951315</t>
  </si>
  <si>
    <t>ОАО "УК ЖКХ Починковского района"</t>
  </si>
  <si>
    <t>5227006006</t>
  </si>
  <si>
    <t>26358389</t>
  </si>
  <si>
    <t>ООО "Автозаводская ТЭЦ"</t>
  </si>
  <si>
    <t>5256049357</t>
  </si>
  <si>
    <t>28799523</t>
  </si>
  <si>
    <t>ООО "Арго-Энерго52"</t>
  </si>
  <si>
    <t>5260357354</t>
  </si>
  <si>
    <t>26647119</t>
  </si>
  <si>
    <t>ООО "Атриум Инвест"</t>
  </si>
  <si>
    <t>5259088139</t>
  </si>
  <si>
    <t>28460925</t>
  </si>
  <si>
    <t>ООО "БТГ"</t>
  </si>
  <si>
    <t>5246043620</t>
  </si>
  <si>
    <t>28460940</t>
  </si>
  <si>
    <t>ООО "БТС"</t>
  </si>
  <si>
    <t>5246043613</t>
  </si>
  <si>
    <t>28460875</t>
  </si>
  <si>
    <t>ООО "БЭФ"</t>
  </si>
  <si>
    <t>5246043638</t>
  </si>
  <si>
    <t>28013687</t>
  </si>
  <si>
    <t>ООО "Бор Инвест"</t>
  </si>
  <si>
    <t>5246041888</t>
  </si>
  <si>
    <t>28460965</t>
  </si>
  <si>
    <t>ООО "Бор Теплоэнерго"</t>
  </si>
  <si>
    <t>5246043589</t>
  </si>
  <si>
    <t>26358491</t>
  </si>
  <si>
    <t>ООО "Бутурлинское жилищно-коммунальное хозяйство"</t>
  </si>
  <si>
    <t>5205004630</t>
  </si>
  <si>
    <t>520501001</t>
  </si>
  <si>
    <t>31187851</t>
  </si>
  <si>
    <t>ООО "ВОЛГАРЕСУРС"</t>
  </si>
  <si>
    <t>5244031394</t>
  </si>
  <si>
    <t>31110429</t>
  </si>
  <si>
    <t>ООО "Виктория"</t>
  </si>
  <si>
    <t>5257002249</t>
  </si>
  <si>
    <t>05-12-2002 00:00:00</t>
  </si>
  <si>
    <t>27909040</t>
  </si>
  <si>
    <t>ООО "Вознесенский теплосервис"</t>
  </si>
  <si>
    <t>5210000359</t>
  </si>
  <si>
    <t>521001001</t>
  </si>
  <si>
    <t>26357017</t>
  </si>
  <si>
    <t>ООО "Волгоэлектросеть-НН"</t>
  </si>
  <si>
    <t>5246041687</t>
  </si>
  <si>
    <t>27866190</t>
  </si>
  <si>
    <t>ООО "Генерация тепла"</t>
  </si>
  <si>
    <t>5258103070</t>
  </si>
  <si>
    <t>525801001</t>
  </si>
  <si>
    <t>28502351</t>
  </si>
  <si>
    <t>ООО "Гефест"</t>
  </si>
  <si>
    <t>5239010310</t>
  </si>
  <si>
    <t>30385011</t>
  </si>
  <si>
    <t>ООО "Гранит"</t>
  </si>
  <si>
    <t>5260182440</t>
  </si>
  <si>
    <t>30854354</t>
  </si>
  <si>
    <t>ООО "ДЕМЕТРА"</t>
  </si>
  <si>
    <t>5260235420</t>
  </si>
  <si>
    <t>28265659</t>
  </si>
  <si>
    <t>ООО "Дзержинсктеплогаз"</t>
  </si>
  <si>
    <t>5249123377</t>
  </si>
  <si>
    <t>26562570</t>
  </si>
  <si>
    <t>ООО "Заводские сети"</t>
  </si>
  <si>
    <t>5256049340</t>
  </si>
  <si>
    <t>31306641</t>
  </si>
  <si>
    <t>ООО "ИНЖЕНЕРНЫЙ ЦЕНТР"</t>
  </si>
  <si>
    <t>5246053330</t>
  </si>
  <si>
    <t>03-04-2019 00:00:00</t>
  </si>
  <si>
    <t>28460903</t>
  </si>
  <si>
    <t>ООО "ИТ"</t>
  </si>
  <si>
    <t>5246043596</t>
  </si>
  <si>
    <t>28821602</t>
  </si>
  <si>
    <t>ООО "Интер"</t>
  </si>
  <si>
    <t>5250060280</t>
  </si>
  <si>
    <t>525001001</t>
  </si>
  <si>
    <t>31061810</t>
  </si>
  <si>
    <t>ООО "КАПИТАЛ-МЕНЕДЖМЕНТ"</t>
  </si>
  <si>
    <t>5258135717</t>
  </si>
  <si>
    <t>526101001</t>
  </si>
  <si>
    <t>30854345</t>
  </si>
  <si>
    <t>ООО "КОММУНАЛЬЩИК-НН"</t>
  </si>
  <si>
    <t>5245027023</t>
  </si>
  <si>
    <t>19-10-2015 00:00:00</t>
  </si>
  <si>
    <t>26358102</t>
  </si>
  <si>
    <t>ООО "КомСервис"</t>
  </si>
  <si>
    <t>5208005141</t>
  </si>
  <si>
    <t>27566780</t>
  </si>
  <si>
    <t>ООО "Коммунальщик"</t>
  </si>
  <si>
    <t>5245017794</t>
  </si>
  <si>
    <t>28457679</t>
  </si>
  <si>
    <t>ООО "Мухтоловское ЖКХ"</t>
  </si>
  <si>
    <t>5201000264</t>
  </si>
  <si>
    <t>03-07-2012 00:00:00</t>
  </si>
  <si>
    <t>26555644</t>
  </si>
  <si>
    <t>ООО "НЗ "СТАРТ"</t>
  </si>
  <si>
    <t>5262154550</t>
  </si>
  <si>
    <t>23-08-2006 00:00:00</t>
  </si>
  <si>
    <t>26358430</t>
  </si>
  <si>
    <t>ООО "НПК "Скрудж"</t>
  </si>
  <si>
    <t>5260029385</t>
  </si>
  <si>
    <t>31212674</t>
  </si>
  <si>
    <t>ООО "НТЦ"</t>
  </si>
  <si>
    <t>5223035415</t>
  </si>
  <si>
    <t>05-09-2018 00:00:00</t>
  </si>
  <si>
    <t>26555147</t>
  </si>
  <si>
    <t>ООО "Нижегородтеплогаз"</t>
  </si>
  <si>
    <t>5262068407</t>
  </si>
  <si>
    <t>26551993</t>
  </si>
  <si>
    <t>ООО "Нижновтеплоэнерго"</t>
  </si>
  <si>
    <t>5257079570</t>
  </si>
  <si>
    <t>28942293</t>
  </si>
  <si>
    <t>ООО "ОКАТЕПЛОСЕРВИС"</t>
  </si>
  <si>
    <t>5214011802</t>
  </si>
  <si>
    <t>31340582</t>
  </si>
  <si>
    <t>ООО "ОРК"</t>
  </si>
  <si>
    <t>5259120135</t>
  </si>
  <si>
    <t>31394997</t>
  </si>
  <si>
    <t>ООО "ПРОМЭНЕРГО ЛУКИНО"</t>
  </si>
  <si>
    <t>5244032285</t>
  </si>
  <si>
    <t>31461541</t>
  </si>
  <si>
    <t>ООО "ПРОФСТРОЙПРОЕКТ НН"</t>
  </si>
  <si>
    <t>5245012980</t>
  </si>
  <si>
    <t>26551997</t>
  </si>
  <si>
    <t>ООО "Политерм"</t>
  </si>
  <si>
    <t>5236006235</t>
  </si>
  <si>
    <t>28455277</t>
  </si>
  <si>
    <t>ООО "Промтепло"</t>
  </si>
  <si>
    <t>5251009826</t>
  </si>
  <si>
    <t>28425154</t>
  </si>
  <si>
    <t>ООО "Профит"</t>
  </si>
  <si>
    <t>5262287335</t>
  </si>
  <si>
    <t>31193125</t>
  </si>
  <si>
    <t>ООО "РИКОР ЭНЕРГО"</t>
  </si>
  <si>
    <t>5243036135</t>
  </si>
  <si>
    <t>524303613</t>
  </si>
  <si>
    <t>26654120</t>
  </si>
  <si>
    <t>ООО "Ресурс"</t>
  </si>
  <si>
    <t>5225005769</t>
  </si>
  <si>
    <t>31241397</t>
  </si>
  <si>
    <t>ООО "СК МАДИС"</t>
  </si>
  <si>
    <t>5047160143</t>
  </si>
  <si>
    <t>26358404</t>
  </si>
  <si>
    <t>ООО "СК-НН"</t>
  </si>
  <si>
    <t>5257057777</t>
  </si>
  <si>
    <t>31023655</t>
  </si>
  <si>
    <t>ООО "СТРОИТЕЛЬНО - ЭКСПЛУАТАЦИОННОЕ УПРАВЛЕНИЕ "ФУНДАМЕНТСТРОЙ - 6"</t>
  </si>
  <si>
    <t>7712103714</t>
  </si>
  <si>
    <t>774301001</t>
  </si>
  <si>
    <t>22-01-1999 00:00:00</t>
  </si>
  <si>
    <t>26551208</t>
  </si>
  <si>
    <t>ООО "Санаторий "Городецкий"</t>
  </si>
  <si>
    <t>5248013357</t>
  </si>
  <si>
    <t>13-10-1999 00:00:00</t>
  </si>
  <si>
    <t>31166873</t>
  </si>
  <si>
    <t>ООО "ТГС"</t>
  </si>
  <si>
    <t>5262351051</t>
  </si>
  <si>
    <t>31386831</t>
  </si>
  <si>
    <t>ООО "ТЕПЛОСТРОЙ"</t>
  </si>
  <si>
    <t>5260386637</t>
  </si>
  <si>
    <t>30926564</t>
  </si>
  <si>
    <t>ООО "ТЭ"</t>
  </si>
  <si>
    <t>5245028154</t>
  </si>
  <si>
    <t>524501001</t>
  </si>
  <si>
    <t>28424890</t>
  </si>
  <si>
    <t>ООО "ТЭК"</t>
  </si>
  <si>
    <t>5262291250</t>
  </si>
  <si>
    <t>28460888</t>
  </si>
  <si>
    <t>ООО "Тепловик"</t>
  </si>
  <si>
    <t>5246043606</t>
  </si>
  <si>
    <t>26358085</t>
  </si>
  <si>
    <t>ООО "Тепловые сети Арзамасского района"</t>
  </si>
  <si>
    <t>5202010410</t>
  </si>
  <si>
    <t>520201001</t>
  </si>
  <si>
    <t>26760360</t>
  </si>
  <si>
    <t>ООО "Тепловые сети"</t>
  </si>
  <si>
    <t>5201030205</t>
  </si>
  <si>
    <t>27967327</t>
  </si>
  <si>
    <t>ООО "Теплосети"</t>
  </si>
  <si>
    <t>5256112714</t>
  </si>
  <si>
    <t>27965855</t>
  </si>
  <si>
    <t>ООО "Теплоцентраль"</t>
  </si>
  <si>
    <t>5212510387</t>
  </si>
  <si>
    <t>521201001</t>
  </si>
  <si>
    <t>26811759</t>
  </si>
  <si>
    <t>ООО "Термаль"</t>
  </si>
  <si>
    <t>5250050892</t>
  </si>
  <si>
    <t>30802627</t>
  </si>
  <si>
    <t>ООО "ТермоТрон"</t>
  </si>
  <si>
    <t>5024159342</t>
  </si>
  <si>
    <t>502401001</t>
  </si>
  <si>
    <t>02-11-2015 00:00:00</t>
  </si>
  <si>
    <t>26358312</t>
  </si>
  <si>
    <t>ООО "Техноэнергосервис"</t>
  </si>
  <si>
    <t>5246022243</t>
  </si>
  <si>
    <t>30905542</t>
  </si>
  <si>
    <t>ООО "УК "НОКК"</t>
  </si>
  <si>
    <t>7714740243</t>
  </si>
  <si>
    <t>28942302</t>
  </si>
  <si>
    <t>ООО "УПРАВЛЯЮЩАЯ КОМПАНИЯ"</t>
  </si>
  <si>
    <t>5214010816</t>
  </si>
  <si>
    <t>27632973</t>
  </si>
  <si>
    <t>ООО "ФСК "Энерго Строй"</t>
  </si>
  <si>
    <t>5257055240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</si>
  <si>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</si>
  <si>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</si>
  <si>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</si>
  <si>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</si>
  <si>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</si>
  <si>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</si>
  <si>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30437014</t>
  </si>
  <si>
    <t>ООО "ЭКОТЕПЛОСЕРВИС-КСТОВО"</t>
  </si>
  <si>
    <t>5260393708</t>
  </si>
  <si>
    <t>30957617</t>
  </si>
  <si>
    <t>ООО "ЭНЕРДЖИПРО-НН"</t>
  </si>
  <si>
    <t>5260439649</t>
  </si>
  <si>
    <t>28053587</t>
  </si>
  <si>
    <t>ООО "ЭкоТеплосервис-Шахунья"</t>
  </si>
  <si>
    <t>5239009837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</si>
  <si>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</si>
  <si>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</si>
  <si>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</si>
  <si>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</si>
  <si>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</si>
  <si>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</si>
  <si>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30839410</t>
  </si>
  <si>
    <t>ООО "ЭнерджиПром-НН"</t>
  </si>
  <si>
    <t>5260386563</t>
  </si>
  <si>
    <t>23-05-2014 00:00:00</t>
  </si>
  <si>
    <t>31254089</t>
  </si>
  <si>
    <t>ООО «ПРОМЭНЕРГО»</t>
  </si>
  <si>
    <t>5245030019</t>
  </si>
  <si>
    <t>31434085</t>
  </si>
  <si>
    <t>ООО НПФ "ХОЛДИНГ НН"</t>
  </si>
  <si>
    <t>5258113294</t>
  </si>
  <si>
    <t>30436416</t>
  </si>
  <si>
    <t>ООО СК "Холдинг НН"</t>
  </si>
  <si>
    <t>5258090470</t>
  </si>
  <si>
    <t>26358428</t>
  </si>
  <si>
    <t>ООО ФИРМА "НИЖЕГОРОДСТРОЙ"</t>
  </si>
  <si>
    <t>5260007487</t>
  </si>
  <si>
    <t>05-11-2002 00:00:00</t>
  </si>
  <si>
    <t>30359845</t>
  </si>
  <si>
    <t>ОП "Нижегородское" АО "Главное управление жилищно-коммунального хозяйства"</t>
  </si>
  <si>
    <t>526245001</t>
  </si>
  <si>
    <t>26358282</t>
  </si>
  <si>
    <t>ПАО АНПП "ТЕМП-АВИА"</t>
  </si>
  <si>
    <t>5243001887</t>
  </si>
  <si>
    <t>23-07-1998 00:00:00</t>
  </si>
  <si>
    <t>26358159</t>
  </si>
  <si>
    <t>Прудовское МУП ЖКХ</t>
  </si>
  <si>
    <t>5219005129</t>
  </si>
  <si>
    <t>31025414</t>
  </si>
  <si>
    <t>ФГБУ "ЦЖКУ" МИНОБОРОНЫ РОССИИ</t>
  </si>
  <si>
    <t>7729314745</t>
  </si>
  <si>
    <t>30903763</t>
  </si>
  <si>
    <t>770101001</t>
  </si>
  <si>
    <t>26322363</t>
  </si>
  <si>
    <t>ФКП "Завод имени Я.М. Свердлова"</t>
  </si>
  <si>
    <t>5249002485</t>
  </si>
  <si>
    <t>27967274</t>
  </si>
  <si>
    <t>ФКУ ИК-15 ГУФСИН России по Нижегородской области</t>
  </si>
  <si>
    <t>5206002113</t>
  </si>
  <si>
    <t>520601001</t>
  </si>
  <si>
    <t>28942868</t>
  </si>
  <si>
    <t>Филиал "Нижегородский" ПАО "Т ПЛЮС"</t>
  </si>
  <si>
    <t>6315376946</t>
  </si>
  <si>
    <t>526043001</t>
  </si>
  <si>
    <t>27135237</t>
  </si>
  <si>
    <t>Филиал ОАО "РЭУ" "Курский"</t>
  </si>
  <si>
    <t>7714783092</t>
  </si>
  <si>
    <t>463243001</t>
  </si>
  <si>
    <t>26358441</t>
  </si>
  <si>
    <t>Филиал ООО "Газпром трансгаз Нижний Новгород" - "Инженерно-технический центр"</t>
  </si>
  <si>
    <t>5260080007</t>
  </si>
  <si>
    <t>526102005</t>
  </si>
  <si>
    <t>HOT_VS</t>
  </si>
  <si>
    <t>05.10.2021</t>
  </si>
  <si>
    <t>исх-14290</t>
  </si>
  <si>
    <t>исх-14433</t>
  </si>
  <si>
    <t>603086, город Нижний Новгород, бульвар Мира,14</t>
  </si>
  <si>
    <t>Дмитриева Татьяна Владимировна</t>
  </si>
  <si>
    <t>начальник отдела по тарифообразованию</t>
  </si>
  <si>
    <t>88312999366</t>
  </si>
  <si>
    <t>t.dmitrieva@teploenergo-nn.ru</t>
  </si>
  <si>
    <t>О</t>
  </si>
  <si>
    <t>город Нижний Новгород, город Нижний Новгород (22701000);</t>
  </si>
  <si>
    <t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t>
  </si>
  <si>
    <t>Информацияоспособахприобретения,
стоимостииобъемахтоваров,необходимыхдляпроизводства
регулируемыхтоварови(или)оказаниярегулируемыхуслуг
регулируемойорганизацией</t>
  </si>
  <si>
    <t>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</si>
  <si>
    <t>http://www.teploenergo-nn.ru/</t>
  </si>
  <si>
    <t>Инвестиционная программа АО "Теплоэнерго" на 2014-2022 гг. (с корректировкой от 30.04.2021 года)</t>
  </si>
  <si>
    <t>https://portal.eias.ru/Portal/DownloadPage.aspx?type=12&amp;guid=dad0a745-ea2d-4ac9-a0d8-ad0de7b7a6ef</t>
  </si>
  <si>
    <t>30.06.2022</t>
  </si>
  <si>
    <t>01.07.2022</t>
  </si>
  <si>
    <t>Уточненные расчеты в связи с Прогнозом соц.-экономического развития РФ 30.09.2021</t>
  </si>
  <si>
    <t>Со стороны АО "Теплоэнерго" направлено предложение об установлении двухкомпонентного тарифа на горячую воду, поставляемую с использованием закрытой системы ГВС</t>
  </si>
  <si>
    <t xml:space="preserve"> На листе шаблона Форма 1.11.2/Т-гор.вода не отражена ставка за содержание тепловой мощности (тыс.руб./Гкал/ч в мес):</t>
  </si>
  <si>
    <t>Группа потребителей: без дифференциации</t>
  </si>
  <si>
    <t>Ставка за содержание тепловой мощности на период с 01.01.2022 по 30.06.2022 предлагается к установлению в размере 231,13 тыс.руб./Гкал/ч в мес.</t>
  </si>
  <si>
    <t>Ставка за содержание тепловой мощности на период с 01.07.2022 по 31.12.2022 предлагается к установлению в размере 241,06 тыс.руб./Гкал/ч в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</si>
</sst>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0" fontId="0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2" borderId="5" xfId="3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61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102" fillId="0" borderId="0" xfId="0" applyNumberFormat="1" applyFont="1" applyFill="1" applyBorder="1" applyAlignment="1">
      <alignment horizontal="right" vertical="center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2"/>
    <cellStyle name="20% — акцент1" xfId="74" builtinId="30" hidden="1"/>
    <cellStyle name="20% - Акцент2" xfId="103"/>
    <cellStyle name="20% — акцент2" xfId="78" builtinId="34" hidden="1"/>
    <cellStyle name="20% - Акцент3" xfId="104"/>
    <cellStyle name="20% — акцент3" xfId="82" builtinId="38" hidden="1"/>
    <cellStyle name="20% - Акцент4" xfId="105"/>
    <cellStyle name="20% — акцент4" xfId="86" builtinId="42" hidden="1"/>
    <cellStyle name="20% - Акцент5" xfId="106"/>
    <cellStyle name="20% — акцент5" xfId="90" builtinId="46" hidden="1"/>
    <cellStyle name="20% - Акцент6" xfId="107"/>
    <cellStyle name="20% — акцент6" xfId="94" builtinId="50" hidden="1"/>
    <cellStyle name="40% - Акцент1" xfId="108"/>
    <cellStyle name="40% — акцент1" xfId="75" builtinId="31" hidden="1"/>
    <cellStyle name="40% - Акцент2" xfId="109"/>
    <cellStyle name="40% — акцент2" xfId="79" builtinId="35" hidden="1"/>
    <cellStyle name="40% - Акцент3" xfId="110"/>
    <cellStyle name="40% — акцент3" xfId="83" builtinId="39" hidden="1"/>
    <cellStyle name="40% - Акцент4" xfId="111"/>
    <cellStyle name="40% — акцент4" xfId="87" builtinId="43" hidden="1"/>
    <cellStyle name="40% - Акцент5" xfId="112"/>
    <cellStyle name="40% — акцент5" xfId="91" builtinId="47" hidden="1"/>
    <cellStyle name="40% - Акцент6" xfId="113"/>
    <cellStyle name="40% — акцент6" xfId="95" builtinId="51" hidden="1"/>
    <cellStyle name="60% - Акцент1" xfId="114"/>
    <cellStyle name="60% — акцент1" xfId="76" builtinId="32" hidden="1"/>
    <cellStyle name="60% - Акцент2" xfId="115"/>
    <cellStyle name="60% — акцент2" xfId="80" builtinId="36" hidden="1"/>
    <cellStyle name="60% - Акцент3" xfId="116"/>
    <cellStyle name="60% — акцент3" xfId="84" builtinId="40" hidden="1"/>
    <cellStyle name="60% - Акцент4" xfId="117"/>
    <cellStyle name="60% — акцент4" xfId="88" builtinId="44" hidden="1"/>
    <cellStyle name="60% - Акцент5" xfId="118"/>
    <cellStyle name="60% — акцент5" xfId="92" builtinId="48" hidden="1"/>
    <cellStyle name="60% - Акцент6" xfId="119"/>
    <cellStyle name="60% — акцент6" xfId="96" builtinId="52" hidden="1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25041225" y="3543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25003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3725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24012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4972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972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34</xdr:row>
      <xdr:rowOff>0</xdr:rowOff>
    </xdr:from>
    <xdr:to>
      <xdr:col>9</xdr:col>
      <xdr:colOff>228600</xdr:colOff>
      <xdr:row>34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11591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823" customWidth="1"/>
    <col min="7" max="7" width="37.7109375" style="823" customWidth="1"/>
    <col min="8" max="8" width="66.85546875" style="823" customWidth="1"/>
    <col min="9" max="9" width="115.7109375" style="823" customWidth="1"/>
    <col min="10" max="11" width="10.5703125" style="766"/>
    <col min="12" max="12" width="11.140625" style="766" customWidth="1"/>
    <col min="13" max="20" width="10.5703125" style="766"/>
    <col min="21" max="16384" width="10.5703125" style="823"/>
  </cols>
  <sheetData>
    <row r="1" spans="1:20" ht="3" customHeight="1">
      <c r="A1" s="769" t="s">
        <v>195</v>
      </c>
    </row>
    <row r="2" spans="1:20" ht="22.5">
      <c r="F2" s="982" t="s">
        <v>460</v>
      </c>
      <c r="G2" s="983"/>
      <c r="H2" s="984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5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884" t="s">
        <v>82</v>
      </c>
      <c r="G5" s="793" t="s">
        <v>433</v>
      </c>
      <c r="H5" s="897" t="s">
        <v>424</v>
      </c>
      <c r="I5" s="985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894">
        <v>1</v>
      </c>
      <c r="G7" s="799" t="s">
        <v>461</v>
      </c>
      <c r="H7" s="890" t="str">
        <f>IF(dateCh="","",dateCh)</f>
        <v>06.10.2021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6">
        <v>1</v>
      </c>
      <c r="B8" s="768"/>
      <c r="C8" s="768"/>
      <c r="D8" s="768"/>
      <c r="F8" s="894" t="str">
        <f>"2." &amp;mergeValue(A8)</f>
        <v>2.1</v>
      </c>
      <c r="G8" s="799" t="s">
        <v>463</v>
      </c>
      <c r="H8" s="890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6"/>
      <c r="B9" s="768"/>
      <c r="C9" s="768"/>
      <c r="D9" s="768"/>
      <c r="F9" s="894" t="str">
        <f>"3." &amp;mergeValue(A9)</f>
        <v>3.1</v>
      </c>
      <c r="G9" s="799" t="s">
        <v>464</v>
      </c>
      <c r="H9" s="890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6"/>
      <c r="B10" s="768"/>
      <c r="C10" s="768"/>
      <c r="D10" s="768"/>
      <c r="F10" s="894" t="str">
        <f>"4."&amp;mergeValue(A10)</f>
        <v>4.1</v>
      </c>
      <c r="G10" s="799" t="s">
        <v>465</v>
      </c>
      <c r="H10" s="897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6"/>
      <c r="B11" s="986">
        <v>1</v>
      </c>
      <c r="C11" s="885"/>
      <c r="D11" s="885"/>
      <c r="F11" s="894" t="str">
        <f>"4."&amp;mergeValue(A11) &amp;"."&amp;mergeValue(B11)</f>
        <v>4.1.1</v>
      </c>
      <c r="G11" s="786" t="s">
        <v>553</v>
      </c>
      <c r="H11" s="890" t="str">
        <f>IF(region_name="","",region_name)</f>
        <v>Нижегородская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6"/>
      <c r="B12" s="986"/>
      <c r="C12" s="986">
        <v>1</v>
      </c>
      <c r="D12" s="885"/>
      <c r="F12" s="894" t="str">
        <f>"4."&amp;mergeValue(A12) &amp;"."&amp;mergeValue(B12)&amp;"."&amp;mergeValue(C12)</f>
        <v>4.1.1.1</v>
      </c>
      <c r="G12" s="794" t="s">
        <v>466</v>
      </c>
      <c r="H12" s="890" t="str">
        <f>IF(Территории!H13="","","" &amp; Территории!H13 &amp; "")</f>
        <v>город Нижний Новгород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6"/>
      <c r="B13" s="986"/>
      <c r="C13" s="986"/>
      <c r="D13" s="885">
        <v>1</v>
      </c>
      <c r="F13" s="894" t="str">
        <f>"4."&amp;mergeValue(A13) &amp;"."&amp;mergeValue(B13)&amp;"."&amp;mergeValue(C13)&amp;"."&amp;mergeValue(D13)</f>
        <v>4.1.1.1.1</v>
      </c>
      <c r="G13" s="802" t="s">
        <v>467</v>
      </c>
      <c r="H13" s="890" t="str">
        <f>IF(Территории!R14="","","" &amp; Территории!R14 &amp; "")</f>
        <v>город Нижний Новгород (22701000)</v>
      </c>
      <c r="I13" s="886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1" t="s">
        <v>554</v>
      </c>
      <c r="H15" s="981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8"/>
  <sheetViews>
    <sheetView showGridLines="0" topLeftCell="C25" zoomScaleNormal="100" workbookViewId="0">
      <selection activeCell="J36" sqref="J36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7"/>
    <col min="16" max="16384" width="10.5703125" style="742"/>
  </cols>
  <sheetData>
    <row r="1" spans="1:32" hidden="1">
      <c r="S1" s="796"/>
      <c r="AF1" s="797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7" t="s">
        <v>614</v>
      </c>
      <c r="E5" s="987"/>
      <c r="F5" s="987"/>
      <c r="G5" s="987"/>
      <c r="H5" s="987"/>
      <c r="I5" s="987"/>
      <c r="J5" s="987"/>
      <c r="K5" s="987"/>
      <c r="L5" s="792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2"/>
    </row>
    <row r="7" spans="1:32" ht="18.75">
      <c r="C7" s="750"/>
      <c r="D7" s="743"/>
      <c r="E7" s="8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993" t="str">
        <f>IF(datePr_ch="",IF(datePr="","",datePr),datePr_ch)</f>
        <v>06.10.2021</v>
      </c>
      <c r="G7" s="993"/>
      <c r="H7" s="993"/>
      <c r="I7" s="993"/>
      <c r="J7" s="993"/>
      <c r="K7" s="993"/>
      <c r="L7" s="875"/>
      <c r="M7" s="765"/>
    </row>
    <row r="8" spans="1:32" ht="18.75">
      <c r="C8" s="750"/>
      <c r="D8" s="743"/>
      <c r="E8" s="8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993" t="str">
        <f>IF(numberPr_ch="",IF(numberPr="","",numberPr),numberPr_ch)</f>
        <v>исх-14433</v>
      </c>
      <c r="G8" s="993"/>
      <c r="H8" s="993"/>
      <c r="I8" s="993"/>
      <c r="J8" s="993"/>
      <c r="K8" s="993"/>
      <c r="L8" s="875"/>
      <c r="M8" s="765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2"/>
    </row>
    <row r="10" spans="1:32" ht="21" customHeight="1">
      <c r="C10" s="750"/>
      <c r="D10" s="988" t="s">
        <v>430</v>
      </c>
      <c r="E10" s="988"/>
      <c r="F10" s="988"/>
      <c r="G10" s="988"/>
      <c r="H10" s="988"/>
      <c r="I10" s="988"/>
      <c r="J10" s="988"/>
      <c r="K10" s="988"/>
      <c r="L10" s="989" t="s">
        <v>431</v>
      </c>
    </row>
    <row r="11" spans="1:32" ht="21" customHeight="1">
      <c r="C11" s="750"/>
      <c r="D11" s="994" t="s">
        <v>82</v>
      </c>
      <c r="E11" s="996" t="s">
        <v>279</v>
      </c>
      <c r="F11" s="996" t="s">
        <v>21</v>
      </c>
      <c r="G11" s="998" t="s">
        <v>591</v>
      </c>
      <c r="H11" s="999"/>
      <c r="I11" s="1000"/>
      <c r="J11" s="996" t="s">
        <v>424</v>
      </c>
      <c r="K11" s="996" t="s">
        <v>432</v>
      </c>
      <c r="L11" s="989"/>
    </row>
    <row r="12" spans="1:32" ht="21" customHeight="1">
      <c r="C12" s="750"/>
      <c r="D12" s="995"/>
      <c r="E12" s="997"/>
      <c r="F12" s="997"/>
      <c r="G12" s="1002" t="s">
        <v>592</v>
      </c>
      <c r="H12" s="1003"/>
      <c r="I12" s="755" t="s">
        <v>593</v>
      </c>
      <c r="J12" s="997"/>
      <c r="K12" s="997"/>
      <c r="L12" s="989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4" t="s">
        <v>51</v>
      </c>
      <c r="H13" s="1004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1"/>
      <c r="C14" s="750"/>
      <c r="D14" s="808">
        <v>1</v>
      </c>
      <c r="E14" s="1001" t="s">
        <v>594</v>
      </c>
      <c r="F14" s="1005"/>
      <c r="G14" s="1005"/>
      <c r="H14" s="1005"/>
      <c r="I14" s="1005"/>
      <c r="J14" s="1005"/>
      <c r="K14" s="1005"/>
      <c r="L14" s="759"/>
      <c r="M14" s="810"/>
    </row>
    <row r="15" spans="1:32" ht="56.25">
      <c r="A15" s="771"/>
      <c r="C15" s="750"/>
      <c r="D15" s="808" t="s">
        <v>277</v>
      </c>
      <c r="E15" s="774" t="s">
        <v>434</v>
      </c>
      <c r="F15" s="774" t="s">
        <v>434</v>
      </c>
      <c r="G15" s="1006" t="s">
        <v>434</v>
      </c>
      <c r="H15" s="1007"/>
      <c r="I15" s="774" t="s">
        <v>434</v>
      </c>
      <c r="J15" s="854" t="s">
        <v>1835</v>
      </c>
      <c r="K15" s="908" t="s">
        <v>1836</v>
      </c>
      <c r="L15" s="764" t="s">
        <v>595</v>
      </c>
      <c r="M15" s="810"/>
    </row>
    <row r="16" spans="1:32" ht="18.75">
      <c r="A16" s="771"/>
      <c r="B16" s="761">
        <v>3</v>
      </c>
      <c r="C16" s="750"/>
      <c r="D16" s="811">
        <v>2</v>
      </c>
      <c r="E16" s="1008" t="s">
        <v>596</v>
      </c>
      <c r="F16" s="1009"/>
      <c r="G16" s="1009"/>
      <c r="H16" s="1010"/>
      <c r="I16" s="1010"/>
      <c r="J16" s="1010" t="s">
        <v>434</v>
      </c>
      <c r="K16" s="1010"/>
      <c r="L16" s="806"/>
      <c r="M16" s="810"/>
    </row>
    <row r="17" spans="1:15" ht="48.75" customHeight="1">
      <c r="A17" s="771"/>
      <c r="C17" s="1011"/>
      <c r="D17" s="1012" t="s">
        <v>597</v>
      </c>
      <c r="E17" s="101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4" t="str">
        <f>IF('Перечень тарифов'!J21="","наименование отсутствует","" &amp; 'Перечень тарифов'!J21 &amp; "")</f>
        <v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v>
      </c>
      <c r="G17" s="774"/>
      <c r="H17" s="863" t="s">
        <v>1266</v>
      </c>
      <c r="I17" s="855" t="s">
        <v>1837</v>
      </c>
      <c r="J17" s="854" t="s">
        <v>230</v>
      </c>
      <c r="K17" s="774" t="s">
        <v>434</v>
      </c>
      <c r="L17" s="990" t="s">
        <v>615</v>
      </c>
      <c r="M17" s="810"/>
    </row>
    <row r="18" spans="1:15" s="821" customFormat="1" ht="36" customHeight="1">
      <c r="A18" s="831"/>
      <c r="B18" s="828"/>
      <c r="C18" s="1011"/>
      <c r="D18" s="1012"/>
      <c r="E18" s="1013"/>
      <c r="F18" s="1014"/>
      <c r="G18" s="893" t="s">
        <v>1829</v>
      </c>
      <c r="H18" s="863" t="s">
        <v>1838</v>
      </c>
      <c r="I18" s="855" t="s">
        <v>1267</v>
      </c>
      <c r="J18" s="854" t="s">
        <v>230</v>
      </c>
      <c r="K18" s="834" t="s">
        <v>434</v>
      </c>
      <c r="L18" s="991"/>
      <c r="M18" s="839"/>
      <c r="N18" s="830"/>
      <c r="O18" s="830"/>
    </row>
    <row r="19" spans="1:15" ht="21.75" customHeight="1">
      <c r="A19" s="771"/>
      <c r="C19" s="1011"/>
      <c r="D19" s="1012"/>
      <c r="E19" s="1013"/>
      <c r="F19" s="1014"/>
      <c r="G19" s="812"/>
      <c r="H19" s="807" t="s">
        <v>258</v>
      </c>
      <c r="I19" s="778"/>
      <c r="J19" s="778"/>
      <c r="K19" s="776"/>
      <c r="L19" s="992"/>
      <c r="M19" s="810"/>
    </row>
    <row r="20" spans="1:15" ht="18.75">
      <c r="A20" s="771"/>
      <c r="B20" s="761">
        <v>3</v>
      </c>
      <c r="C20" s="750"/>
      <c r="D20" s="762" t="s">
        <v>50</v>
      </c>
      <c r="E20" s="1001" t="s">
        <v>599</v>
      </c>
      <c r="F20" s="1001"/>
      <c r="G20" s="1001"/>
      <c r="H20" s="1001"/>
      <c r="I20" s="1001"/>
      <c r="J20" s="1001"/>
      <c r="K20" s="1001"/>
      <c r="L20" s="798"/>
      <c r="M20" s="810"/>
    </row>
    <row r="21" spans="1:15" ht="33.75">
      <c r="A21" s="771"/>
      <c r="C21" s="750"/>
      <c r="D21" s="808" t="s">
        <v>425</v>
      </c>
      <c r="E21" s="774" t="s">
        <v>434</v>
      </c>
      <c r="F21" s="774" t="s">
        <v>434</v>
      </c>
      <c r="G21" s="1006" t="s">
        <v>434</v>
      </c>
      <c r="H21" s="1007"/>
      <c r="I21" s="774" t="s">
        <v>434</v>
      </c>
      <c r="J21" s="774" t="s">
        <v>434</v>
      </c>
      <c r="K21" s="864"/>
      <c r="L21" s="764" t="s">
        <v>600</v>
      </c>
      <c r="M21" s="810"/>
    </row>
    <row r="22" spans="1:15" ht="18.75">
      <c r="A22" s="771"/>
      <c r="B22" s="761">
        <v>3</v>
      </c>
      <c r="C22" s="750"/>
      <c r="D22" s="762" t="s">
        <v>51</v>
      </c>
      <c r="E22" s="1001" t="s">
        <v>601</v>
      </c>
      <c r="F22" s="1001"/>
      <c r="G22" s="1001"/>
      <c r="H22" s="1001"/>
      <c r="I22" s="1001"/>
      <c r="J22" s="1001"/>
      <c r="K22" s="1001"/>
      <c r="L22" s="798"/>
      <c r="M22" s="810"/>
    </row>
    <row r="23" spans="1:15" ht="54.95" customHeight="1">
      <c r="A23" s="771"/>
      <c r="C23" s="1011"/>
      <c r="D23" s="1012" t="s">
        <v>426</v>
      </c>
      <c r="E23" s="101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3" s="1014" t="str">
        <f>IF('Перечень тарифов'!J21="","наименование отсутствует","" &amp; 'Перечень тарифов'!J21 &amp; "")</f>
        <v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v>
      </c>
      <c r="G23" s="774"/>
      <c r="H23" s="855" t="s">
        <v>1266</v>
      </c>
      <c r="I23" s="855" t="s">
        <v>1837</v>
      </c>
      <c r="J23" s="877">
        <v>285.51080999999999</v>
      </c>
      <c r="K23" s="774" t="s">
        <v>434</v>
      </c>
      <c r="L23" s="990" t="s">
        <v>616</v>
      </c>
      <c r="M23" s="810"/>
    </row>
    <row r="24" spans="1:15" s="821" customFormat="1" ht="18.95" customHeight="1">
      <c r="A24" s="831"/>
      <c r="B24" s="828"/>
      <c r="C24" s="1011"/>
      <c r="D24" s="1012"/>
      <c r="E24" s="1013"/>
      <c r="F24" s="1014"/>
      <c r="G24" s="893" t="s">
        <v>1829</v>
      </c>
      <c r="H24" s="863" t="s">
        <v>1838</v>
      </c>
      <c r="I24" s="855" t="s">
        <v>1267</v>
      </c>
      <c r="J24" s="877">
        <v>297.52026999999998</v>
      </c>
      <c r="K24" s="834" t="s">
        <v>434</v>
      </c>
      <c r="L24" s="991"/>
      <c r="M24" s="839"/>
      <c r="N24" s="830"/>
      <c r="O24" s="830"/>
    </row>
    <row r="25" spans="1:15" ht="15" customHeight="1">
      <c r="A25" s="771"/>
      <c r="C25" s="1011"/>
      <c r="D25" s="1012"/>
      <c r="E25" s="1013"/>
      <c r="F25" s="1014"/>
      <c r="G25" s="812"/>
      <c r="H25" s="807" t="s">
        <v>258</v>
      </c>
      <c r="I25" s="775"/>
      <c r="J25" s="775"/>
      <c r="K25" s="776"/>
      <c r="L25" s="992"/>
      <c r="M25" s="810"/>
    </row>
    <row r="26" spans="1:15" ht="18.75">
      <c r="A26" s="771"/>
      <c r="C26" s="750"/>
      <c r="D26" s="762" t="s">
        <v>63</v>
      </c>
      <c r="E26" s="1001" t="s">
        <v>602</v>
      </c>
      <c r="F26" s="1001"/>
      <c r="G26" s="1001"/>
      <c r="H26" s="1001"/>
      <c r="I26" s="1001"/>
      <c r="J26" s="1001"/>
      <c r="K26" s="1001"/>
      <c r="L26" s="798"/>
      <c r="M26" s="810"/>
    </row>
    <row r="27" spans="1:15" ht="78.75" customHeight="1">
      <c r="A27" s="771"/>
      <c r="C27" s="1011"/>
      <c r="D27" s="1015" t="s">
        <v>427</v>
      </c>
      <c r="E27" s="101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7" s="1014" t="str">
        <f>IF('Перечень тарифов'!J21="","наименование отсутствует","" &amp; 'Перечень тарифов'!J21 &amp; "")</f>
        <v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v>
      </c>
      <c r="G27" s="774"/>
      <c r="H27" s="863" t="s">
        <v>1266</v>
      </c>
      <c r="I27" s="855" t="s">
        <v>1267</v>
      </c>
      <c r="J27" s="877">
        <v>6.7367999999999997</v>
      </c>
      <c r="K27" s="774" t="s">
        <v>434</v>
      </c>
      <c r="L27" s="990" t="s">
        <v>617</v>
      </c>
      <c r="M27" s="810"/>
    </row>
    <row r="28" spans="1:15" ht="18.75">
      <c r="A28" s="771"/>
      <c r="C28" s="1011"/>
      <c r="D28" s="1016"/>
      <c r="E28" s="1013"/>
      <c r="F28" s="1014"/>
      <c r="G28" s="812"/>
      <c r="H28" s="807" t="s">
        <v>258</v>
      </c>
      <c r="I28" s="775"/>
      <c r="J28" s="775"/>
      <c r="K28" s="776"/>
      <c r="L28" s="992"/>
      <c r="M28" s="810"/>
    </row>
    <row r="29" spans="1:15" ht="26.1" customHeight="1">
      <c r="A29" s="771"/>
      <c r="C29" s="750"/>
      <c r="D29" s="762" t="s">
        <v>64</v>
      </c>
      <c r="E29" s="1001" t="s">
        <v>618</v>
      </c>
      <c r="F29" s="1001"/>
      <c r="G29" s="1001"/>
      <c r="H29" s="1001"/>
      <c r="I29" s="1001"/>
      <c r="J29" s="1001"/>
      <c r="K29" s="1001"/>
      <c r="L29" s="798"/>
      <c r="M29" s="810"/>
    </row>
    <row r="30" spans="1:15" ht="99" customHeight="1">
      <c r="A30" s="771"/>
      <c r="C30" s="1011"/>
      <c r="D30" s="1015" t="s">
        <v>428</v>
      </c>
      <c r="E30" s="101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0" s="1014" t="str">
        <f>IF('Перечень тарифов'!J21="","наименование отсутствует","" &amp; 'Перечень тарифов'!J21 &amp; "")</f>
        <v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v>
      </c>
      <c r="G30" s="774"/>
      <c r="H30" s="863" t="s">
        <v>1266</v>
      </c>
      <c r="I30" s="855" t="s">
        <v>1837</v>
      </c>
      <c r="J30" s="877">
        <v>0</v>
      </c>
      <c r="K30" s="774" t="s">
        <v>434</v>
      </c>
      <c r="L30" s="990" t="s">
        <v>619</v>
      </c>
      <c r="M30" s="810"/>
      <c r="O30" s="767" t="s">
        <v>539</v>
      </c>
    </row>
    <row r="31" spans="1:15" s="821" customFormat="1" ht="18.95" customHeight="1">
      <c r="A31" s="831"/>
      <c r="B31" s="828"/>
      <c r="C31" s="1011"/>
      <c r="D31" s="1017"/>
      <c r="E31" s="1013"/>
      <c r="F31" s="1014"/>
      <c r="G31" s="893" t="s">
        <v>1829</v>
      </c>
      <c r="H31" s="863" t="s">
        <v>1838</v>
      </c>
      <c r="I31" s="855" t="s">
        <v>1267</v>
      </c>
      <c r="J31" s="877">
        <v>0</v>
      </c>
      <c r="K31" s="834" t="s">
        <v>434</v>
      </c>
      <c r="L31" s="991"/>
      <c r="M31" s="839"/>
      <c r="N31" s="830"/>
      <c r="O31" s="830"/>
    </row>
    <row r="32" spans="1:15" ht="15" customHeight="1">
      <c r="A32" s="771"/>
      <c r="C32" s="1011"/>
      <c r="D32" s="1016"/>
      <c r="E32" s="1013"/>
      <c r="F32" s="1014"/>
      <c r="G32" s="812"/>
      <c r="H32" s="807" t="s">
        <v>258</v>
      </c>
      <c r="I32" s="775"/>
      <c r="J32" s="775"/>
      <c r="K32" s="776"/>
      <c r="L32" s="992"/>
      <c r="M32" s="810"/>
    </row>
    <row r="33" spans="1:15" ht="25.5" customHeight="1">
      <c r="A33" s="771"/>
      <c r="B33" s="761">
        <v>3</v>
      </c>
      <c r="C33" s="750"/>
      <c r="D33" s="762" t="s">
        <v>169</v>
      </c>
      <c r="E33" s="1001" t="s">
        <v>620</v>
      </c>
      <c r="F33" s="1001"/>
      <c r="G33" s="1001"/>
      <c r="H33" s="1001"/>
      <c r="I33" s="1001"/>
      <c r="J33" s="1001"/>
      <c r="K33" s="1001"/>
      <c r="L33" s="798"/>
      <c r="M33" s="810"/>
    </row>
    <row r="34" spans="1:15" ht="99" customHeight="1">
      <c r="A34" s="771"/>
      <c r="C34" s="1011"/>
      <c r="D34" s="1015" t="s">
        <v>603</v>
      </c>
      <c r="E34" s="101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4" s="1014" t="str">
        <f>IF('Перечень тарифов'!J21="","наименование отсутствует","" &amp; 'Перечень тарифов'!J21 &amp; "")</f>
        <v>Тариф на горячую воду, поставляемую единственному потребителю г.о.г. Н.Новгород от котельной наб. Гребного канала д.1Ц с использованием закрытой системы горячего водоснабжения, АО "Теплоэнерго"</v>
      </c>
      <c r="G34" s="774"/>
      <c r="H34" s="863" t="s">
        <v>1266</v>
      </c>
      <c r="I34" s="855" t="s">
        <v>1837</v>
      </c>
      <c r="J34" s="877">
        <v>0</v>
      </c>
      <c r="K34" s="774" t="s">
        <v>434</v>
      </c>
      <c r="L34" s="990" t="s">
        <v>621</v>
      </c>
      <c r="M34" s="810"/>
    </row>
    <row r="35" spans="1:15" s="821" customFormat="1" ht="18.95" customHeight="1">
      <c r="A35" s="831"/>
      <c r="B35" s="828"/>
      <c r="C35" s="1011"/>
      <c r="D35" s="1017"/>
      <c r="E35" s="1013"/>
      <c r="F35" s="1014"/>
      <c r="G35" s="893" t="s">
        <v>1829</v>
      </c>
      <c r="H35" s="863" t="s">
        <v>1838</v>
      </c>
      <c r="I35" s="855" t="s">
        <v>1267</v>
      </c>
      <c r="J35" s="877">
        <v>0</v>
      </c>
      <c r="K35" s="834" t="s">
        <v>434</v>
      </c>
      <c r="L35" s="991"/>
      <c r="M35" s="839"/>
      <c r="N35" s="830"/>
      <c r="O35" s="830"/>
    </row>
    <row r="36" spans="1:15" ht="15" customHeight="1">
      <c r="A36" s="771"/>
      <c r="C36" s="1011"/>
      <c r="D36" s="1016"/>
      <c r="E36" s="1013"/>
      <c r="F36" s="1014"/>
      <c r="G36" s="812"/>
      <c r="H36" s="807" t="s">
        <v>258</v>
      </c>
      <c r="I36" s="775"/>
      <c r="J36" s="775"/>
      <c r="K36" s="776"/>
      <c r="L36" s="992"/>
      <c r="M36" s="810"/>
    </row>
    <row r="37" spans="1:15" s="760" customFormat="1" ht="3" customHeight="1">
      <c r="A37" s="771"/>
      <c r="D37" s="814"/>
      <c r="E37" s="814"/>
      <c r="F37" s="814"/>
      <c r="G37" s="814"/>
      <c r="H37" s="814"/>
      <c r="I37" s="814"/>
      <c r="J37" s="814"/>
      <c r="K37" s="814"/>
      <c r="L37" s="814"/>
      <c r="N37" s="773"/>
      <c r="O37" s="773"/>
    </row>
    <row r="38" spans="1:15" ht="24.75" customHeight="1">
      <c r="D38" s="777">
        <v>1</v>
      </c>
      <c r="E38" s="981" t="s">
        <v>699</v>
      </c>
      <c r="F38" s="981"/>
      <c r="G38" s="981"/>
      <c r="H38" s="981"/>
      <c r="I38" s="981"/>
      <c r="J38" s="981"/>
      <c r="K38" s="981"/>
      <c r="L38" s="981"/>
    </row>
  </sheetData>
  <sheetProtection password="FA9C" sheet="1" objects="1" scenarios="1" formatColumns="0" formatRows="0"/>
  <mergeCells count="48">
    <mergeCell ref="E38:L38"/>
    <mergeCell ref="E33:K33"/>
    <mergeCell ref="C34:C36"/>
    <mergeCell ref="D34:D36"/>
    <mergeCell ref="E34:E36"/>
    <mergeCell ref="F34:F36"/>
    <mergeCell ref="L34:L36"/>
    <mergeCell ref="L30:L32"/>
    <mergeCell ref="L23:L25"/>
    <mergeCell ref="E26:K26"/>
    <mergeCell ref="C27:C28"/>
    <mergeCell ref="D27:D28"/>
    <mergeCell ref="E27:E28"/>
    <mergeCell ref="F27:F28"/>
    <mergeCell ref="L27:L28"/>
    <mergeCell ref="E29:K29"/>
    <mergeCell ref="C30:C32"/>
    <mergeCell ref="D30:D32"/>
    <mergeCell ref="E30:E32"/>
    <mergeCell ref="F30:F32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30:J31 J23:J24 J27 J34:J3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0:I31 H23:I24 H27:I27 H17:I18 H34:I35"/>
    <dataValidation type="textLength" operator="lessThanOrEqual" allowBlank="1" showInputMessage="1" showErrorMessage="1" errorTitle="Ошибка" error="Допускается ввод не более 900 символов!" sqref="L30 L23 L27 L16:L17 L3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dad0a745-ea2d-4ac9-a0d8-ad0de7b7a6ef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06.10.2021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Нижегородская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8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8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2" t="s">
        <v>622</v>
      </c>
      <c r="M5" s="983"/>
      <c r="N5" s="983"/>
      <c r="O5" s="983"/>
      <c r="P5" s="983"/>
      <c r="Q5" s="983"/>
      <c r="R5" s="983"/>
      <c r="S5" s="983"/>
      <c r="T5" s="983"/>
      <c r="U5" s="984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20" customFormat="1" ht="6" hidden="1">
      <c r="G7" s="842"/>
      <c r="H7" s="842"/>
      <c r="L7" s="819"/>
      <c r="M7" s="818"/>
      <c r="N7" s="817"/>
      <c r="O7" s="1029"/>
      <c r="P7" s="1029"/>
      <c r="Q7" s="1029"/>
      <c r="R7" s="1029"/>
      <c r="S7" s="1029"/>
      <c r="T7" s="1029"/>
      <c r="U7" s="1029"/>
      <c r="V7" s="1029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34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432"/>
      <c r="O8" s="993" t="str">
        <f>IF(datePr_ch="",IF(datePr="","",datePr),datePr_ch)</f>
        <v>06.10.2021</v>
      </c>
      <c r="P8" s="993"/>
      <c r="Q8" s="993"/>
      <c r="R8" s="993"/>
      <c r="S8" s="993"/>
      <c r="T8" s="993"/>
      <c r="U8" s="993"/>
      <c r="V8" s="993"/>
      <c r="W8" s="876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432"/>
      <c r="O9" s="993" t="str">
        <f>IF(numberPr_ch="",IF(numberPr="","",numberPr),numberPr_ch)</f>
        <v>исх-14433</v>
      </c>
      <c r="P9" s="993"/>
      <c r="Q9" s="993"/>
      <c r="R9" s="993"/>
      <c r="S9" s="993"/>
      <c r="T9" s="993"/>
      <c r="U9" s="993"/>
      <c r="V9" s="993"/>
      <c r="W9" s="876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20" customFormat="1" ht="6" hidden="1">
      <c r="G10" s="842"/>
      <c r="H10" s="842"/>
      <c r="L10" s="819"/>
      <c r="M10" s="818"/>
      <c r="N10" s="817"/>
      <c r="O10" s="1029"/>
      <c r="P10" s="1029"/>
      <c r="Q10" s="1029"/>
      <c r="R10" s="1029"/>
      <c r="S10" s="1029"/>
      <c r="T10" s="1029"/>
      <c r="U10" s="1029"/>
      <c r="V10" s="1029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34" s="237" customFormat="1" ht="15.75" hidden="1" customHeight="1">
      <c r="G11" s="236"/>
      <c r="H11" s="236"/>
      <c r="L11" s="1025"/>
      <c r="M11" s="1025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28"/>
      <c r="P12" s="1028"/>
      <c r="Q12" s="1028"/>
      <c r="R12" s="1028"/>
      <c r="S12" s="1028"/>
      <c r="T12" s="1028"/>
      <c r="U12" s="1028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 t="s">
        <v>431</v>
      </c>
    </row>
    <row r="14" spans="7:34" ht="15" customHeight="1">
      <c r="J14" s="83"/>
      <c r="K14" s="83"/>
      <c r="L14" s="938" t="s">
        <v>82</v>
      </c>
      <c r="M14" s="938" t="s">
        <v>383</v>
      </c>
      <c r="N14" s="938"/>
      <c r="O14" s="1037" t="s">
        <v>439</v>
      </c>
      <c r="P14" s="1037"/>
      <c r="Q14" s="1037"/>
      <c r="R14" s="1037"/>
      <c r="S14" s="1037"/>
      <c r="T14" s="1037"/>
      <c r="U14" s="938" t="s">
        <v>319</v>
      </c>
      <c r="V14" s="1026" t="s">
        <v>258</v>
      </c>
      <c r="W14" s="938"/>
    </row>
    <row r="15" spans="7:34" ht="14.25" customHeight="1">
      <c r="J15" s="83"/>
      <c r="K15" s="83"/>
      <c r="L15" s="938"/>
      <c r="M15" s="938"/>
      <c r="N15" s="938"/>
      <c r="O15" s="235" t="s">
        <v>440</v>
      </c>
      <c r="P15" s="1021" t="s">
        <v>254</v>
      </c>
      <c r="Q15" s="1021"/>
      <c r="R15" s="970" t="s">
        <v>441</v>
      </c>
      <c r="S15" s="970"/>
      <c r="T15" s="970"/>
      <c r="U15" s="938"/>
      <c r="V15" s="1026"/>
      <c r="W15" s="938"/>
    </row>
    <row r="16" spans="7:34" ht="33.75" customHeight="1">
      <c r="J16" s="83"/>
      <c r="K16" s="83"/>
      <c r="L16" s="938"/>
      <c r="M16" s="938"/>
      <c r="N16" s="938"/>
      <c r="O16" s="396" t="s">
        <v>442</v>
      </c>
      <c r="P16" s="397" t="s">
        <v>443</v>
      </c>
      <c r="Q16" s="397" t="s">
        <v>366</v>
      </c>
      <c r="R16" s="398" t="s">
        <v>257</v>
      </c>
      <c r="S16" s="1022" t="s">
        <v>256</v>
      </c>
      <c r="T16" s="1022"/>
      <c r="U16" s="938"/>
      <c r="V16" s="1026"/>
      <c r="W16" s="938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7">
        <f ca="1">OFFSET(S17,0,-1)+1</f>
        <v>7</v>
      </c>
      <c r="T17" s="1027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19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8"/>
      <c r="P18" s="968"/>
      <c r="Q18" s="968"/>
      <c r="R18" s="968"/>
      <c r="S18" s="968"/>
      <c r="T18" s="968"/>
      <c r="U18" s="968"/>
      <c r="V18" s="968"/>
      <c r="W18" s="656" t="s">
        <v>627</v>
      </c>
    </row>
    <row r="19" spans="1:35" ht="22.5">
      <c r="A19" s="1019"/>
      <c r="B19" s="1019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31"/>
      <c r="P19" s="1031"/>
      <c r="Q19" s="1031"/>
      <c r="R19" s="1031"/>
      <c r="S19" s="1031"/>
      <c r="T19" s="1031"/>
      <c r="U19" s="1031"/>
      <c r="V19" s="1031"/>
      <c r="W19" s="509" t="s">
        <v>449</v>
      </c>
    </row>
    <row r="20" spans="1:35" ht="45">
      <c r="A20" s="1019"/>
      <c r="B20" s="1019"/>
      <c r="C20" s="1019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31"/>
      <c r="P20" s="1031"/>
      <c r="Q20" s="1031"/>
      <c r="R20" s="1031"/>
      <c r="S20" s="1031"/>
      <c r="T20" s="1031"/>
      <c r="U20" s="1031"/>
      <c r="V20" s="1031"/>
      <c r="W20" s="509" t="s">
        <v>561</v>
      </c>
      <c r="AA20" s="290"/>
    </row>
    <row r="21" spans="1:35" ht="33.75">
      <c r="A21" s="1019"/>
      <c r="B21" s="1019"/>
      <c r="C21" s="1019"/>
      <c r="D21" s="1019">
        <v>1</v>
      </c>
      <c r="E21" s="584"/>
      <c r="F21" s="583"/>
      <c r="G21" s="583"/>
      <c r="H21" s="1028"/>
      <c r="I21" s="1036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30"/>
      <c r="P21" s="1030"/>
      <c r="Q21" s="1030"/>
      <c r="R21" s="1030"/>
      <c r="S21" s="1030"/>
      <c r="T21" s="1030"/>
      <c r="U21" s="1030"/>
      <c r="V21" s="1030"/>
      <c r="W21" s="509" t="s">
        <v>575</v>
      </c>
      <c r="AA21" s="290"/>
    </row>
    <row r="22" spans="1:35" ht="33.75">
      <c r="A22" s="1019"/>
      <c r="B22" s="1019"/>
      <c r="C22" s="1019"/>
      <c r="D22" s="1019"/>
      <c r="E22" s="1020" t="s">
        <v>83</v>
      </c>
      <c r="F22" s="581"/>
      <c r="G22" s="583"/>
      <c r="H22" s="1028"/>
      <c r="I22" s="1036"/>
      <c r="J22" s="1028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33"/>
      <c r="P22" s="1033"/>
      <c r="Q22" s="1033"/>
      <c r="R22" s="1033"/>
      <c r="S22" s="1033"/>
      <c r="T22" s="1033"/>
      <c r="U22" s="1033"/>
      <c r="V22" s="1034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19"/>
      <c r="B23" s="1019"/>
      <c r="C23" s="1019"/>
      <c r="D23" s="1019"/>
      <c r="E23" s="1020"/>
      <c r="F23" s="646">
        <v>1</v>
      </c>
      <c r="G23" s="581"/>
      <c r="H23" s="1028"/>
      <c r="I23" s="1036"/>
      <c r="J23" s="1028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7"/>
      <c r="N23" s="1035"/>
      <c r="O23" s="187"/>
      <c r="P23" s="187"/>
      <c r="Q23" s="187"/>
      <c r="R23" s="1023"/>
      <c r="S23" s="1024" t="s">
        <v>74</v>
      </c>
      <c r="T23" s="1023"/>
      <c r="U23" s="1024" t="s">
        <v>75</v>
      </c>
      <c r="V23" s="629"/>
      <c r="W23" s="990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19"/>
      <c r="B24" s="1019"/>
      <c r="C24" s="1019"/>
      <c r="D24" s="1019"/>
      <c r="E24" s="1020"/>
      <c r="F24" s="646"/>
      <c r="G24" s="581"/>
      <c r="H24" s="1028"/>
      <c r="I24" s="1036"/>
      <c r="J24" s="1028"/>
      <c r="K24" s="316"/>
      <c r="L24" s="166"/>
      <c r="M24" s="196"/>
      <c r="N24" s="1035"/>
      <c r="O24" s="277"/>
      <c r="P24" s="274"/>
      <c r="Q24" s="275" t="str">
        <f>R23 &amp; "-" &amp; T23</f>
        <v>-</v>
      </c>
      <c r="R24" s="1023"/>
      <c r="S24" s="1024"/>
      <c r="T24" s="1032"/>
      <c r="U24" s="1024"/>
      <c r="V24" s="629"/>
      <c r="W24" s="991"/>
      <c r="AA24" s="290"/>
    </row>
    <row r="25" spans="1:35" customFormat="1" ht="15" customHeight="1">
      <c r="A25" s="1019"/>
      <c r="B25" s="1019"/>
      <c r="C25" s="1019"/>
      <c r="D25" s="1019"/>
      <c r="E25" s="1020"/>
      <c r="F25" s="585"/>
      <c r="G25" s="583"/>
      <c r="H25" s="1028"/>
      <c r="I25" s="1036"/>
      <c r="J25" s="1028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2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19"/>
      <c r="B26" s="1019"/>
      <c r="C26" s="1019"/>
      <c r="D26" s="1019"/>
      <c r="E26" s="584"/>
      <c r="F26" s="585"/>
      <c r="G26" s="583"/>
      <c r="H26" s="1028"/>
      <c r="I26" s="1036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19"/>
      <c r="B27" s="1019"/>
      <c r="C27" s="1019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19"/>
      <c r="B28" s="1019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19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81" t="s">
        <v>700</v>
      </c>
      <c r="N32" s="981"/>
      <c r="O32" s="981"/>
      <c r="P32" s="981"/>
      <c r="Q32" s="981"/>
      <c r="R32" s="981"/>
      <c r="S32" s="981"/>
      <c r="T32" s="981"/>
      <c r="U32" s="981"/>
      <c r="V32" s="981"/>
    </row>
  </sheetData>
  <sheetProtection password="FA9C" sheet="1" objects="1" scenarios="1" formatColumns="0" formatRows="0"/>
  <dataConsolidate leftLabels="1" link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06.10.2021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Нижегородская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город Нижний Новгород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 Нижний Новгород (22701000)</v>
      </c>
      <c r="I13" s="88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81" t="s">
        <v>554</v>
      </c>
      <c r="H15" s="981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0"/>
  <sheetViews>
    <sheetView showGridLines="0" topLeftCell="V4" zoomScaleNormal="100" workbookViewId="0">
      <selection activeCell="AO23" sqref="AO23:AO24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hidden="1" customWidth="1"/>
    <col min="17" max="18" width="23.7109375" style="600" hidden="1" customWidth="1"/>
    <col min="19" max="23" width="23.7109375" style="600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3" hidden="1" customWidth="1"/>
    <col min="30" max="30" width="20.7109375" style="823" hidden="1" customWidth="1"/>
    <col min="31" max="32" width="23.7109375" style="823" hidden="1" customWidth="1"/>
    <col min="33" max="37" width="23.7109375" style="823" customWidth="1"/>
    <col min="38" max="38" width="1.7109375" style="823" hidden="1" customWidth="1"/>
    <col min="39" max="39" width="11.7109375" style="823" customWidth="1"/>
    <col min="40" max="40" width="3.7109375" style="823" customWidth="1"/>
    <col min="41" max="41" width="11.7109375" style="823" customWidth="1"/>
    <col min="42" max="42" width="8.5703125" style="823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2" t="s">
        <v>622</v>
      </c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4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20" customFormat="1" ht="6" hidden="1">
      <c r="G7" s="842"/>
      <c r="H7" s="842"/>
      <c r="L7" s="819"/>
      <c r="M7" s="730"/>
      <c r="N7" s="729"/>
      <c r="O7" s="729"/>
      <c r="P7" s="1043"/>
      <c r="Q7" s="1043"/>
      <c r="R7" s="1043"/>
      <c r="S7" s="1043"/>
      <c r="T7" s="1043"/>
      <c r="U7" s="1043"/>
      <c r="V7" s="1043"/>
      <c r="W7" s="1043"/>
      <c r="X7" s="1043"/>
      <c r="Y7" s="1043"/>
      <c r="Z7" s="1043"/>
      <c r="AA7" s="1043"/>
      <c r="AB7" s="1043"/>
      <c r="AC7" s="1043"/>
      <c r="AD7" s="1043"/>
      <c r="AE7" s="1043"/>
      <c r="AF7" s="1043"/>
      <c r="AG7" s="1043"/>
      <c r="AH7" s="1043"/>
      <c r="AI7" s="1043"/>
      <c r="AJ7" s="1043"/>
      <c r="AK7" s="1043"/>
      <c r="AL7" s="1043"/>
      <c r="AM7" s="1043"/>
      <c r="AN7" s="1043"/>
      <c r="AO7" s="1043"/>
      <c r="AP7" s="1043"/>
      <c r="AQ7" s="1043"/>
      <c r="AR7" s="816"/>
      <c r="AS7" s="817"/>
      <c r="AT7" s="817"/>
      <c r="AU7" s="817"/>
      <c r="AV7" s="817"/>
      <c r="AW7" s="817"/>
      <c r="AX7" s="817"/>
      <c r="AY7" s="817"/>
      <c r="AZ7" s="817"/>
      <c r="BA7" s="817"/>
      <c r="BB7" s="817"/>
      <c r="BC7" s="817"/>
    </row>
    <row r="8" spans="7:56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432"/>
      <c r="O8" s="432"/>
      <c r="P8" s="1040" t="str">
        <f>IF(datePr_ch="",IF(datePr="","",datePr),datePr_ch)</f>
        <v>06.10.2021</v>
      </c>
      <c r="Q8" s="1041"/>
      <c r="R8" s="1041"/>
      <c r="S8" s="1041"/>
      <c r="T8" s="1041"/>
      <c r="U8" s="1041"/>
      <c r="V8" s="1041"/>
      <c r="W8" s="1041"/>
      <c r="X8" s="1041"/>
      <c r="Y8" s="1041"/>
      <c r="Z8" s="1041"/>
      <c r="AA8" s="1041"/>
      <c r="AB8" s="1041"/>
      <c r="AC8" s="1041"/>
      <c r="AD8" s="1041"/>
      <c r="AE8" s="1041"/>
      <c r="AF8" s="1041"/>
      <c r="AG8" s="1041"/>
      <c r="AH8" s="1041"/>
      <c r="AI8" s="1041"/>
      <c r="AJ8" s="1041"/>
      <c r="AK8" s="1041"/>
      <c r="AL8" s="1041"/>
      <c r="AM8" s="1041"/>
      <c r="AN8" s="1041"/>
      <c r="AO8" s="1041"/>
      <c r="AP8" s="1041"/>
      <c r="AQ8" s="1042"/>
      <c r="AR8" s="876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432"/>
      <c r="O9" s="432"/>
      <c r="P9" s="1040" t="str">
        <f>IF(numberPr_ch="",IF(numberPr="","",numberPr),numberPr_ch)</f>
        <v>исх-14433</v>
      </c>
      <c r="Q9" s="1041"/>
      <c r="R9" s="1041"/>
      <c r="S9" s="1041"/>
      <c r="T9" s="1041"/>
      <c r="U9" s="1041"/>
      <c r="V9" s="1041"/>
      <c r="W9" s="1041"/>
      <c r="X9" s="1041"/>
      <c r="Y9" s="1041"/>
      <c r="Z9" s="1041"/>
      <c r="AA9" s="1041"/>
      <c r="AB9" s="1041"/>
      <c r="AC9" s="1041"/>
      <c r="AD9" s="1041"/>
      <c r="AE9" s="1041"/>
      <c r="AF9" s="1041"/>
      <c r="AG9" s="1041"/>
      <c r="AH9" s="1041"/>
      <c r="AI9" s="1041"/>
      <c r="AJ9" s="1041"/>
      <c r="AK9" s="1041"/>
      <c r="AL9" s="1041"/>
      <c r="AM9" s="1041"/>
      <c r="AN9" s="1041"/>
      <c r="AO9" s="1041"/>
      <c r="AP9" s="1041"/>
      <c r="AQ9" s="1042"/>
      <c r="AR9" s="876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20" customFormat="1" ht="6" hidden="1">
      <c r="G10" s="842"/>
      <c r="H10" s="842"/>
      <c r="L10" s="819"/>
      <c r="M10" s="730"/>
      <c r="N10" s="729"/>
      <c r="O10" s="729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43"/>
      <c r="AG10" s="1043"/>
      <c r="AH10" s="1043"/>
      <c r="AI10" s="1043"/>
      <c r="AJ10" s="1043"/>
      <c r="AK10" s="1043"/>
      <c r="AL10" s="1043"/>
      <c r="AM10" s="1043"/>
      <c r="AN10" s="1043"/>
      <c r="AO10" s="1043"/>
      <c r="AP10" s="1043"/>
      <c r="AQ10" s="1043"/>
      <c r="AR10" s="816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</row>
    <row r="11" spans="7:56" s="237" customFormat="1" ht="18" hidden="1" customHeight="1">
      <c r="G11" s="236"/>
      <c r="H11" s="236"/>
      <c r="L11" s="1025"/>
      <c r="M11" s="1025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28"/>
      <c r="P12" s="1028"/>
      <c r="Q12" s="1028"/>
      <c r="R12" s="1028"/>
      <c r="S12" s="1028"/>
      <c r="T12" s="1028"/>
      <c r="U12" s="1028"/>
      <c r="V12" s="1028"/>
      <c r="W12" s="1028"/>
      <c r="X12" s="1028"/>
      <c r="Y12" s="1028"/>
      <c r="Z12" s="1028"/>
      <c r="AA12" s="1028"/>
      <c r="AB12" s="1028"/>
      <c r="AC12" s="1028" t="s">
        <v>1829</v>
      </c>
      <c r="AD12" s="1028"/>
      <c r="AE12" s="1028"/>
      <c r="AF12" s="1028"/>
      <c r="AG12" s="1028"/>
      <c r="AH12" s="1028"/>
      <c r="AI12" s="1028"/>
      <c r="AJ12" s="1028"/>
      <c r="AK12" s="1028"/>
      <c r="AL12" s="1028"/>
      <c r="AM12" s="1028"/>
      <c r="AN12" s="1028"/>
      <c r="AO12" s="1028"/>
      <c r="AP12" s="1028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38"/>
      <c r="AG13" s="938"/>
      <c r="AH13" s="938"/>
      <c r="AI13" s="938"/>
      <c r="AJ13" s="938"/>
      <c r="AK13" s="938"/>
      <c r="AL13" s="938"/>
      <c r="AM13" s="938"/>
      <c r="AN13" s="938"/>
      <c r="AO13" s="938"/>
      <c r="AP13" s="938"/>
      <c r="AQ13" s="938"/>
      <c r="AR13" s="938" t="s">
        <v>431</v>
      </c>
      <c r="BD13" s="34"/>
    </row>
    <row r="14" spans="7:56" ht="15" customHeight="1">
      <c r="J14" s="83"/>
      <c r="K14" s="83"/>
      <c r="L14" s="938" t="s">
        <v>82</v>
      </c>
      <c r="M14" s="938" t="s">
        <v>383</v>
      </c>
      <c r="N14" s="938"/>
      <c r="O14" s="1037" t="s">
        <v>439</v>
      </c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938" t="s">
        <v>319</v>
      </c>
      <c r="AC14" s="1037" t="s">
        <v>439</v>
      </c>
      <c r="AD14" s="1037"/>
      <c r="AE14" s="1037"/>
      <c r="AF14" s="1037"/>
      <c r="AG14" s="1037"/>
      <c r="AH14" s="1037"/>
      <c r="AI14" s="1037"/>
      <c r="AJ14" s="1037"/>
      <c r="AK14" s="1037"/>
      <c r="AL14" s="1037"/>
      <c r="AM14" s="1037"/>
      <c r="AN14" s="1037"/>
      <c r="AO14" s="1037"/>
      <c r="AP14" s="938" t="s">
        <v>319</v>
      </c>
      <c r="AQ14" s="1026" t="s">
        <v>258</v>
      </c>
      <c r="AR14" s="938"/>
      <c r="BD14" s="34"/>
    </row>
    <row r="15" spans="7:56" ht="14.25" customHeight="1">
      <c r="J15" s="83"/>
      <c r="K15" s="83"/>
      <c r="L15" s="938"/>
      <c r="M15" s="938"/>
      <c r="N15" s="938"/>
      <c r="O15" s="626"/>
      <c r="P15" s="666" t="s">
        <v>440</v>
      </c>
      <c r="Q15" s="1021" t="s">
        <v>577</v>
      </c>
      <c r="R15" s="1021"/>
      <c r="S15" s="1021" t="s">
        <v>568</v>
      </c>
      <c r="T15" s="1021"/>
      <c r="U15" s="1044" t="s">
        <v>574</v>
      </c>
      <c r="V15" s="1045"/>
      <c r="W15" s="1045"/>
      <c r="X15" s="397"/>
      <c r="Y15" s="970" t="s">
        <v>441</v>
      </c>
      <c r="Z15" s="970"/>
      <c r="AA15" s="970"/>
      <c r="AB15" s="938"/>
      <c r="AC15" s="883"/>
      <c r="AD15" s="883" t="s">
        <v>440</v>
      </c>
      <c r="AE15" s="1021" t="s">
        <v>577</v>
      </c>
      <c r="AF15" s="1021"/>
      <c r="AG15" s="1021" t="s">
        <v>568</v>
      </c>
      <c r="AH15" s="1021"/>
      <c r="AI15" s="1044" t="s">
        <v>574</v>
      </c>
      <c r="AJ15" s="1045"/>
      <c r="AK15" s="1045"/>
      <c r="AL15" s="397"/>
      <c r="AM15" s="970" t="s">
        <v>441</v>
      </c>
      <c r="AN15" s="970"/>
      <c r="AO15" s="970"/>
      <c r="AP15" s="938"/>
      <c r="AQ15" s="1026"/>
      <c r="AR15" s="938"/>
      <c r="BD15" s="34"/>
    </row>
    <row r="16" spans="7:56" ht="50.1" customHeight="1">
      <c r="J16" s="83"/>
      <c r="K16" s="83"/>
      <c r="L16" s="938"/>
      <c r="M16" s="938"/>
      <c r="N16" s="938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22" t="s">
        <v>256</v>
      </c>
      <c r="AA16" s="1022"/>
      <c r="AB16" s="938"/>
      <c r="AC16" s="887"/>
      <c r="AD16" s="887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88" t="s">
        <v>257</v>
      </c>
      <c r="AN16" s="1022" t="s">
        <v>256</v>
      </c>
      <c r="AO16" s="1022"/>
      <c r="AP16" s="938"/>
      <c r="AQ16" s="1026"/>
      <c r="AR16" s="938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9">
        <f t="shared" ca="1" si="0"/>
        <v>12</v>
      </c>
      <c r="AA17" s="1039"/>
      <c r="AB17" s="664">
        <f ca="1">OFFSET(AB17,0,-2)+1</f>
        <v>13</v>
      </c>
      <c r="AC17" s="698">
        <f ca="1">OFFSET(AC17,0,-1)</f>
        <v>13</v>
      </c>
      <c r="AD17" s="892">
        <f t="shared" ref="AD17:AN17" ca="1" si="1">OFFSET(AD17,0,-1)+1</f>
        <v>14</v>
      </c>
      <c r="AE17" s="892">
        <f t="shared" ca="1" si="1"/>
        <v>15</v>
      </c>
      <c r="AF17" s="892">
        <f t="shared" ca="1" si="1"/>
        <v>16</v>
      </c>
      <c r="AG17" s="892">
        <f t="shared" ca="1" si="1"/>
        <v>17</v>
      </c>
      <c r="AH17" s="892">
        <f t="shared" ca="1" si="1"/>
        <v>18</v>
      </c>
      <c r="AI17" s="892">
        <f t="shared" ca="1" si="1"/>
        <v>19</v>
      </c>
      <c r="AJ17" s="892">
        <f t="shared" ca="1" si="1"/>
        <v>20</v>
      </c>
      <c r="AK17" s="892">
        <f t="shared" ca="1" si="1"/>
        <v>21</v>
      </c>
      <c r="AL17" s="698">
        <f ca="1">OFFSET(AL17,0,-1)</f>
        <v>21</v>
      </c>
      <c r="AM17" s="892">
        <f t="shared" ca="1" si="1"/>
        <v>22</v>
      </c>
      <c r="AN17" s="1039">
        <f t="shared" ca="1" si="1"/>
        <v>23</v>
      </c>
      <c r="AO17" s="1039"/>
      <c r="AP17" s="892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19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31"/>
      <c r="P18" s="1031"/>
      <c r="Q18" s="1031"/>
      <c r="R18" s="1031"/>
      <c r="S18" s="1031"/>
      <c r="T18" s="1031"/>
      <c r="U18" s="1031"/>
      <c r="V18" s="1031"/>
      <c r="W18" s="1031"/>
      <c r="X18" s="1031"/>
      <c r="Y18" s="1031"/>
      <c r="Z18" s="1031"/>
      <c r="AA18" s="1031"/>
      <c r="AB18" s="1031"/>
      <c r="AC18" s="1031"/>
      <c r="AD18" s="1031"/>
      <c r="AE18" s="1031"/>
      <c r="AF18" s="1031"/>
      <c r="AG18" s="1031"/>
      <c r="AH18" s="1031"/>
      <c r="AI18" s="1031"/>
      <c r="AJ18" s="1031"/>
      <c r="AK18" s="1031"/>
      <c r="AL18" s="1031"/>
      <c r="AM18" s="1031"/>
      <c r="AN18" s="1031"/>
      <c r="AO18" s="1031"/>
      <c r="AP18" s="1031"/>
      <c r="AQ18" s="1031"/>
      <c r="AR18" s="509" t="s">
        <v>448</v>
      </c>
    </row>
    <row r="19" spans="1:56" hidden="1">
      <c r="A19" s="1019"/>
      <c r="B19" s="1019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509"/>
    </row>
    <row r="20" spans="1:56" hidden="1">
      <c r="A20" s="1019"/>
      <c r="B20" s="1019"/>
      <c r="C20" s="1019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1031"/>
      <c r="AB20" s="1031"/>
      <c r="AC20" s="1031"/>
      <c r="AD20" s="1031"/>
      <c r="AE20" s="1031"/>
      <c r="AF20" s="1031"/>
      <c r="AG20" s="1031"/>
      <c r="AH20" s="1031"/>
      <c r="AI20" s="1031"/>
      <c r="AJ20" s="1031"/>
      <c r="AK20" s="1031"/>
      <c r="AL20" s="1031"/>
      <c r="AM20" s="1031"/>
      <c r="AN20" s="1031"/>
      <c r="AO20" s="1031"/>
      <c r="AP20" s="1031"/>
      <c r="AQ20" s="1031"/>
      <c r="AR20" s="509"/>
      <c r="AV20" s="641"/>
    </row>
    <row r="21" spans="1:56" ht="33.75">
      <c r="A21" s="1019"/>
      <c r="B21" s="1019"/>
      <c r="C21" s="1019"/>
      <c r="D21" s="1019">
        <v>1</v>
      </c>
      <c r="E21" s="649"/>
      <c r="F21" s="648"/>
      <c r="G21" s="648"/>
      <c r="H21" s="1028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30"/>
      <c r="P21" s="1030"/>
      <c r="Q21" s="1030"/>
      <c r="R21" s="1030"/>
      <c r="S21" s="1030"/>
      <c r="T21" s="1030"/>
      <c r="U21" s="1030"/>
      <c r="V21" s="1030"/>
      <c r="W21" s="1030"/>
      <c r="X21" s="1030"/>
      <c r="Y21" s="1030"/>
      <c r="Z21" s="1030"/>
      <c r="AA21" s="1030"/>
      <c r="AB21" s="1030"/>
      <c r="AC21" s="1030"/>
      <c r="AD21" s="1030"/>
      <c r="AE21" s="1030"/>
      <c r="AF21" s="1030"/>
      <c r="AG21" s="1030"/>
      <c r="AH21" s="1030"/>
      <c r="AI21" s="1030"/>
      <c r="AJ21" s="1030"/>
      <c r="AK21" s="1030"/>
      <c r="AL21" s="1030"/>
      <c r="AM21" s="1030"/>
      <c r="AN21" s="1030"/>
      <c r="AO21" s="1030"/>
      <c r="AP21" s="1030"/>
      <c r="AQ21" s="1030"/>
      <c r="AR21" s="509" t="s">
        <v>575</v>
      </c>
      <c r="AV21" s="641"/>
    </row>
    <row r="22" spans="1:56" ht="33.75">
      <c r="A22" s="1019"/>
      <c r="B22" s="1019"/>
      <c r="C22" s="1019"/>
      <c r="D22" s="1019"/>
      <c r="E22" s="1020" t="s">
        <v>83</v>
      </c>
      <c r="F22" s="646"/>
      <c r="G22" s="648"/>
      <c r="H22" s="1028"/>
      <c r="I22" s="1028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33" t="s">
        <v>3</v>
      </c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  <c r="Z22" s="1033"/>
      <c r="AA22" s="1033"/>
      <c r="AB22" s="1033"/>
      <c r="AC22" s="1033"/>
      <c r="AD22" s="1033"/>
      <c r="AE22" s="1033"/>
      <c r="AF22" s="1033"/>
      <c r="AG22" s="1033"/>
      <c r="AH22" s="1033"/>
      <c r="AI22" s="1033"/>
      <c r="AJ22" s="1033"/>
      <c r="AK22" s="1033"/>
      <c r="AL22" s="1033"/>
      <c r="AM22" s="1033"/>
      <c r="AN22" s="1033"/>
      <c r="AO22" s="1033"/>
      <c r="AP22" s="1033"/>
      <c r="AQ22" s="1033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19"/>
      <c r="B23" s="1019"/>
      <c r="C23" s="1019"/>
      <c r="D23" s="1019"/>
      <c r="E23" s="1020"/>
      <c r="F23" s="1019">
        <v>1</v>
      </c>
      <c r="G23" s="646"/>
      <c r="H23" s="1028"/>
      <c r="I23" s="1028"/>
      <c r="J23" s="1028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35"/>
      <c r="O23" s="620"/>
      <c r="P23" s="620"/>
      <c r="Q23" s="620"/>
      <c r="R23" s="620"/>
      <c r="S23" s="909"/>
      <c r="T23" s="909"/>
      <c r="U23" s="904">
        <v>27.42</v>
      </c>
      <c r="V23" s="904">
        <v>4.8792</v>
      </c>
      <c r="W23" s="904">
        <v>953.51</v>
      </c>
      <c r="X23" s="620"/>
      <c r="Y23" s="1023" t="s">
        <v>1266</v>
      </c>
      <c r="Z23" s="1038" t="s">
        <v>74</v>
      </c>
      <c r="AA23" s="1023" t="s">
        <v>1837</v>
      </c>
      <c r="AB23" s="1038" t="s">
        <v>74</v>
      </c>
      <c r="AC23" s="691"/>
      <c r="AD23" s="691"/>
      <c r="AE23" s="691"/>
      <c r="AF23" s="691"/>
      <c r="AG23" s="909"/>
      <c r="AH23" s="909"/>
      <c r="AI23" s="904">
        <v>28.52</v>
      </c>
      <c r="AJ23" s="904">
        <v>4.8792</v>
      </c>
      <c r="AK23" s="904">
        <v>994.51</v>
      </c>
      <c r="AL23" s="691"/>
      <c r="AM23" s="1023" t="s">
        <v>1838</v>
      </c>
      <c r="AN23" s="1038" t="s">
        <v>74</v>
      </c>
      <c r="AO23" s="1023" t="s">
        <v>1267</v>
      </c>
      <c r="AP23" s="1038" t="s">
        <v>75</v>
      </c>
      <c r="AQ23" s="629"/>
      <c r="AR23" s="990" t="s">
        <v>629</v>
      </c>
      <c r="AS23" s="636" t="str">
        <f>strCheckDate(O24:AQ24)</f>
        <v/>
      </c>
      <c r="AU23" s="641" t="str">
        <f>IF(M23="","",M23 )</f>
        <v/>
      </c>
      <c r="AV23" s="641"/>
      <c r="AW23" s="641"/>
      <c r="AX23" s="641"/>
    </row>
    <row r="24" spans="1:56" ht="39.950000000000003" hidden="1" customHeight="1">
      <c r="A24" s="1019"/>
      <c r="B24" s="1019"/>
      <c r="C24" s="1019"/>
      <c r="D24" s="1019"/>
      <c r="E24" s="1020"/>
      <c r="F24" s="1019"/>
      <c r="G24" s="646"/>
      <c r="H24" s="1028"/>
      <c r="I24" s="1028"/>
      <c r="J24" s="1028"/>
      <c r="K24" s="655"/>
      <c r="L24" s="612"/>
      <c r="M24" s="661"/>
      <c r="N24" s="1035"/>
      <c r="O24" s="637"/>
      <c r="P24" s="637"/>
      <c r="Q24" s="634"/>
      <c r="R24" s="635" t="str">
        <f>Y23 &amp; "-" &amp; AA23</f>
        <v>01.01.2022-30.06.2022</v>
      </c>
      <c r="S24" s="635"/>
      <c r="T24" s="635"/>
      <c r="U24" s="635"/>
      <c r="V24" s="635"/>
      <c r="W24" s="703"/>
      <c r="X24" s="635"/>
      <c r="Y24" s="1023"/>
      <c r="Z24" s="1038"/>
      <c r="AA24" s="1032"/>
      <c r="AB24" s="1038"/>
      <c r="AC24" s="705"/>
      <c r="AD24" s="705"/>
      <c r="AE24" s="702"/>
      <c r="AF24" s="703" t="str">
        <f>AM23 &amp; "-" &amp; AO23</f>
        <v>01.07.2022-31.12.2022</v>
      </c>
      <c r="AG24" s="703"/>
      <c r="AH24" s="703"/>
      <c r="AI24" s="703"/>
      <c r="AJ24" s="703"/>
      <c r="AK24" s="703"/>
      <c r="AL24" s="703"/>
      <c r="AM24" s="1023"/>
      <c r="AN24" s="1038"/>
      <c r="AO24" s="1032"/>
      <c r="AP24" s="1038"/>
      <c r="AQ24" s="629"/>
      <c r="AR24" s="991"/>
      <c r="AV24" s="641"/>
    </row>
    <row r="25" spans="1:56" s="600" customFormat="1" ht="15" hidden="1" customHeight="1">
      <c r="A25" s="1019"/>
      <c r="B25" s="1019"/>
      <c r="C25" s="1019"/>
      <c r="D25" s="1019"/>
      <c r="E25" s="1020"/>
      <c r="F25" s="1019"/>
      <c r="G25" s="646"/>
      <c r="H25" s="1028"/>
      <c r="I25" s="1028"/>
      <c r="J25" s="1028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4"/>
      <c r="AO25" s="844"/>
      <c r="AP25" s="844"/>
      <c r="AQ25" s="619"/>
      <c r="AR25" s="991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19"/>
      <c r="B26" s="1019"/>
      <c r="C26" s="1019"/>
      <c r="D26" s="1019"/>
      <c r="E26" s="1020"/>
      <c r="F26" s="650"/>
      <c r="G26" s="648"/>
      <c r="H26" s="1028"/>
      <c r="I26" s="1028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4"/>
      <c r="AO26" s="844"/>
      <c r="AP26" s="844"/>
      <c r="AQ26" s="619"/>
      <c r="AR26" s="992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customFormat="1">
      <c r="A27" s="1019"/>
      <c r="B27" s="1019"/>
      <c r="C27" s="1019"/>
      <c r="D27" s="1019"/>
      <c r="E27" s="649"/>
      <c r="F27" s="650"/>
      <c r="G27" s="648"/>
      <c r="H27" s="1028"/>
      <c r="I27" s="603"/>
      <c r="J27" s="603"/>
      <c r="K27" s="624"/>
      <c r="L27" s="659"/>
      <c r="M27" s="255" t="s">
        <v>13</v>
      </c>
      <c r="N27" s="660"/>
      <c r="O27" s="658"/>
      <c r="P27" s="658"/>
      <c r="Q27" s="658"/>
      <c r="R27" s="658"/>
      <c r="S27" s="658"/>
      <c r="T27" s="658"/>
      <c r="U27" s="658"/>
      <c r="V27" s="658"/>
      <c r="W27" s="696"/>
      <c r="X27" s="658"/>
      <c r="Y27" s="657"/>
      <c r="Z27" s="154"/>
      <c r="AA27" s="154"/>
      <c r="AB27" s="660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57"/>
      <c r="AN27" s="154"/>
      <c r="AO27" s="154"/>
      <c r="AP27" s="660"/>
      <c r="AQ27" s="154"/>
      <c r="AR27" s="182"/>
      <c r="AS27" s="638"/>
      <c r="AT27" s="638"/>
      <c r="AU27" s="638"/>
      <c r="AV27" s="638"/>
      <c r="AW27" s="638"/>
      <c r="AX27" s="638"/>
      <c r="AY27" s="638"/>
      <c r="AZ27" s="280"/>
      <c r="BA27" s="280"/>
      <c r="BB27" s="280"/>
      <c r="BC27" s="280"/>
      <c r="BD27" s="280"/>
    </row>
    <row r="28" spans="1:56" customFormat="1">
      <c r="A28" s="1019"/>
      <c r="B28" s="1019"/>
      <c r="C28" s="1019"/>
      <c r="D28" s="651"/>
      <c r="E28" s="651"/>
      <c r="F28" s="652"/>
      <c r="G28" s="651"/>
      <c r="H28" s="648"/>
      <c r="I28" s="624"/>
      <c r="J28" s="603"/>
      <c r="K28" s="617"/>
      <c r="L28" s="109"/>
      <c r="M28" s="159" t="s">
        <v>386</v>
      </c>
      <c r="N28" s="158"/>
      <c r="O28" s="606"/>
      <c r="P28" s="606"/>
      <c r="Q28" s="606"/>
      <c r="R28" s="606"/>
      <c r="S28" s="606"/>
      <c r="T28" s="606"/>
      <c r="U28" s="606"/>
      <c r="V28" s="606"/>
      <c r="W28" s="676"/>
      <c r="X28" s="606"/>
      <c r="Y28" s="628"/>
      <c r="Z28" s="622"/>
      <c r="AA28" s="622"/>
      <c r="AB28" s="621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97"/>
      <c r="AN28" s="844"/>
      <c r="AO28" s="844"/>
      <c r="AP28" s="692"/>
      <c r="AQ28" s="622"/>
      <c r="AR28" s="619"/>
      <c r="AS28" s="638"/>
      <c r="AT28" s="638"/>
      <c r="AU28" s="638"/>
      <c r="AV28" s="638"/>
      <c r="AW28" s="638"/>
      <c r="AX28" s="638"/>
      <c r="AY28" s="638"/>
      <c r="AZ28" s="280"/>
      <c r="BA28" s="280"/>
      <c r="BB28" s="280"/>
      <c r="BC28" s="280"/>
      <c r="BD28" s="280"/>
    </row>
    <row r="29" spans="1:56" ht="3" customHeight="1">
      <c r="BD29" s="34"/>
    </row>
    <row r="30" spans="1:56" ht="48.95" customHeight="1">
      <c r="L30" s="580">
        <v>1</v>
      </c>
      <c r="M30" s="981" t="s">
        <v>700</v>
      </c>
      <c r="N30" s="981"/>
      <c r="O30" s="981"/>
      <c r="P30" s="981"/>
      <c r="Q30" s="981"/>
      <c r="R30" s="981"/>
      <c r="S30" s="981"/>
      <c r="T30" s="981"/>
      <c r="U30" s="981"/>
      <c r="V30" s="981"/>
      <c r="W30" s="981"/>
      <c r="X30" s="981"/>
      <c r="Y30" s="981"/>
      <c r="Z30" s="981"/>
      <c r="AA30" s="981"/>
      <c r="AB30" s="981"/>
      <c r="AC30" s="981"/>
      <c r="AD30" s="981"/>
      <c r="AE30" s="981"/>
      <c r="AF30" s="981"/>
      <c r="AG30" s="981"/>
      <c r="AH30" s="981"/>
      <c r="AI30" s="981"/>
      <c r="AJ30" s="981"/>
      <c r="AK30" s="981"/>
      <c r="AL30" s="981"/>
      <c r="AM30" s="981"/>
      <c r="AN30" s="981"/>
      <c r="AO30" s="981"/>
      <c r="AP30" s="981"/>
      <c r="AQ30" s="981"/>
      <c r="BD30" s="34"/>
    </row>
  </sheetData>
  <sheetProtection password="FA9C" sheet="1" objects="1" scenarios="1" formatColumns="0" formatRows="0"/>
  <dataConsolidate leftLabels="1" link="1"/>
  <mergeCells count="55">
    <mergeCell ref="M30:AQ3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18:A28"/>
    <mergeCell ref="B19:B28"/>
    <mergeCell ref="C20:C28"/>
    <mergeCell ref="D21:D2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27"/>
    <mergeCell ref="I22:I26"/>
    <mergeCell ref="F23:F25"/>
    <mergeCell ref="AP23:AP24"/>
    <mergeCell ref="AM15:AO15"/>
    <mergeCell ref="AN16:AO16"/>
    <mergeCell ref="AN17:AO17"/>
    <mergeCell ref="AM23:AM24"/>
    <mergeCell ref="AN23:AN24"/>
    <mergeCell ref="AO23:AO24"/>
  </mergeCells>
  <phoneticPr fontId="8" type="noConversion"/>
  <dataValidations count="8">
    <dataValidation allowBlank="1" promptTitle="checkPeriodRange" sqref="R24:X24 AF24:AL24"/>
    <dataValidation allowBlank="1" sqref="Z25:Z28 AN25:AN28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 AC22:AD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"/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"/>
    <dataValidation type="decimal" allowBlank="1" showErrorMessage="1" errorTitle="Ошибка" error="Допускается ввод только действительных чисел!" sqref="S23:W23 AG23:AK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06.10.2021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Нижегородская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8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8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7" t="s">
        <v>630</v>
      </c>
      <c r="M5" s="987"/>
      <c r="N5" s="987"/>
      <c r="O5" s="987"/>
      <c r="P5" s="987"/>
      <c r="Q5" s="987"/>
      <c r="R5" s="987"/>
      <c r="S5" s="987"/>
      <c r="T5" s="987"/>
      <c r="U5" s="987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20" customFormat="1" ht="6" hidden="1">
      <c r="G7" s="842"/>
      <c r="H7" s="842"/>
      <c r="L7" s="819"/>
      <c r="M7" s="728"/>
      <c r="N7" s="1068"/>
      <c r="O7" s="1068"/>
      <c r="P7" s="1068"/>
      <c r="Q7" s="1068"/>
      <c r="R7" s="1068"/>
      <c r="S7" s="1068"/>
      <c r="T7" s="1068"/>
      <c r="U7" s="1068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50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93" t="str">
        <f>IF(datePr_ch="",IF(datePr="","",datePr),datePr_ch)</f>
        <v>06.10.2021</v>
      </c>
      <c r="O8" s="993"/>
      <c r="P8" s="993"/>
      <c r="Q8" s="993"/>
      <c r="R8" s="993"/>
      <c r="S8" s="993"/>
      <c r="T8" s="993"/>
      <c r="U8" s="993"/>
      <c r="V8" s="876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93" t="str">
        <f>IF(numberPr_ch="",IF(numberPr="","",numberPr),numberPr_ch)</f>
        <v>исх-14433</v>
      </c>
      <c r="O9" s="993"/>
      <c r="P9" s="993"/>
      <c r="Q9" s="993"/>
      <c r="R9" s="993"/>
      <c r="S9" s="993"/>
      <c r="T9" s="993"/>
      <c r="U9" s="993"/>
      <c r="V9" s="876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20" customFormat="1" ht="6" hidden="1">
      <c r="G10" s="842"/>
      <c r="H10" s="842"/>
      <c r="L10" s="819"/>
      <c r="M10" s="728"/>
      <c r="N10" s="1068"/>
      <c r="O10" s="1068"/>
      <c r="P10" s="1068"/>
      <c r="Q10" s="1068"/>
      <c r="R10" s="1068"/>
      <c r="S10" s="1068"/>
      <c r="T10" s="1068"/>
      <c r="U10" s="1068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50" s="292" customFormat="1" ht="9.75" hidden="1" customHeight="1">
      <c r="L11" s="1050"/>
      <c r="M11" s="1050"/>
      <c r="N11" s="311"/>
      <c r="O11" s="311"/>
      <c r="P11" s="311"/>
      <c r="Q11" s="311"/>
      <c r="R11" s="311"/>
      <c r="S11" s="1051"/>
      <c r="T11" s="1051"/>
      <c r="U11" s="1051"/>
      <c r="V11" s="1051"/>
      <c r="W11" s="1051"/>
      <c r="X11" s="1051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5"/>
      <c r="M12" s="1025"/>
      <c r="N12" s="202"/>
      <c r="O12" s="202"/>
      <c r="P12" s="202"/>
      <c r="Q12" s="202"/>
      <c r="R12" s="202"/>
      <c r="S12" s="1052"/>
      <c r="T12" s="1052"/>
      <c r="U12" s="1052"/>
      <c r="V12" s="1052"/>
      <c r="W12" s="1052"/>
      <c r="X12" s="1052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46"/>
      <c r="T13" s="1046"/>
      <c r="U13" s="1046"/>
      <c r="V13" s="1046"/>
      <c r="W13" s="1046"/>
      <c r="X13" s="1046"/>
      <c r="Y13" s="386"/>
      <c r="AD13" s="1046"/>
      <c r="AE13" s="1046"/>
      <c r="AF13" s="1046"/>
      <c r="AG13" s="1046"/>
      <c r="AH13" s="1046"/>
      <c r="AI13" s="1046"/>
      <c r="AJ13" s="1046"/>
      <c r="AK13" s="1046"/>
    </row>
    <row r="14" spans="7:50">
      <c r="J14" s="83"/>
      <c r="K14" s="83"/>
      <c r="L14" s="988" t="s">
        <v>430</v>
      </c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  <c r="AG14" s="988"/>
      <c r="AH14" s="988"/>
      <c r="AI14" s="988"/>
      <c r="AJ14" s="988"/>
      <c r="AK14" s="988"/>
      <c r="AL14" s="988"/>
      <c r="AM14" s="938" t="s">
        <v>431</v>
      </c>
    </row>
    <row r="15" spans="7:50" ht="14.25" customHeight="1">
      <c r="J15" s="83"/>
      <c r="K15" s="83"/>
      <c r="L15" s="988" t="s">
        <v>82</v>
      </c>
      <c r="M15" s="988" t="s">
        <v>452</v>
      </c>
      <c r="N15" s="988" t="s">
        <v>390</v>
      </c>
      <c r="O15" s="988"/>
      <c r="P15" s="988"/>
      <c r="Q15" s="988"/>
      <c r="R15" s="1047" t="s">
        <v>367</v>
      </c>
      <c r="S15" s="1047"/>
      <c r="T15" s="1047"/>
      <c r="U15" s="1047"/>
      <c r="V15" s="1047" t="s">
        <v>391</v>
      </c>
      <c r="W15" s="1047"/>
      <c r="X15" s="1047"/>
      <c r="Y15" s="1047"/>
      <c r="Z15" s="1047" t="s">
        <v>370</v>
      </c>
      <c r="AA15" s="1047"/>
      <c r="AB15" s="1047"/>
      <c r="AC15" s="1047"/>
      <c r="AD15" s="1047" t="s">
        <v>439</v>
      </c>
      <c r="AE15" s="1047"/>
      <c r="AF15" s="1047"/>
      <c r="AG15" s="1047"/>
      <c r="AH15" s="1047"/>
      <c r="AI15" s="1047"/>
      <c r="AJ15" s="1047"/>
      <c r="AK15" s="988" t="s">
        <v>319</v>
      </c>
      <c r="AL15" s="1026" t="s">
        <v>258</v>
      </c>
      <c r="AM15" s="938"/>
    </row>
    <row r="16" spans="7:50" ht="26.25" customHeight="1">
      <c r="J16" s="83"/>
      <c r="K16" s="83"/>
      <c r="L16" s="988"/>
      <c r="M16" s="988"/>
      <c r="N16" s="988"/>
      <c r="O16" s="988"/>
      <c r="P16" s="988"/>
      <c r="Q16" s="988"/>
      <c r="R16" s="1047"/>
      <c r="S16" s="1047"/>
      <c r="T16" s="1047"/>
      <c r="U16" s="1047"/>
      <c r="V16" s="1047"/>
      <c r="W16" s="1047"/>
      <c r="X16" s="1047"/>
      <c r="Y16" s="1047"/>
      <c r="Z16" s="1047"/>
      <c r="AA16" s="1047"/>
      <c r="AB16" s="1047"/>
      <c r="AC16" s="1047"/>
      <c r="AD16" s="1047" t="s">
        <v>578</v>
      </c>
      <c r="AE16" s="1047"/>
      <c r="AF16" s="938" t="s">
        <v>393</v>
      </c>
      <c r="AG16" s="938"/>
      <c r="AH16" s="1049" t="s">
        <v>441</v>
      </c>
      <c r="AI16" s="1049"/>
      <c r="AJ16" s="1049"/>
      <c r="AK16" s="988"/>
      <c r="AL16" s="1026"/>
      <c r="AM16" s="938"/>
    </row>
    <row r="17" spans="1:53" ht="14.25" customHeight="1">
      <c r="J17" s="83"/>
      <c r="K17" s="83"/>
      <c r="L17" s="988"/>
      <c r="M17" s="988"/>
      <c r="N17" s="988"/>
      <c r="O17" s="988"/>
      <c r="P17" s="988"/>
      <c r="Q17" s="988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48" t="s">
        <v>369</v>
      </c>
      <c r="AJ17" s="1048"/>
      <c r="AK17" s="988"/>
      <c r="AL17" s="1026"/>
      <c r="AM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7">
        <f ca="1">OFFSET(N18,0,-1)+1</f>
        <v>3</v>
      </c>
      <c r="O18" s="1027"/>
      <c r="P18" s="1027"/>
      <c r="Q18" s="1027"/>
      <c r="R18" s="1027">
        <f ca="1">OFFSET(R18,0,-4)+1</f>
        <v>4</v>
      </c>
      <c r="S18" s="1027"/>
      <c r="T18" s="1027"/>
      <c r="U18" s="1027"/>
      <c r="V18" s="1027">
        <f ca="1">OFFSET(V18,0,-4)+1</f>
        <v>5</v>
      </c>
      <c r="W18" s="1027"/>
      <c r="X18" s="1027"/>
      <c r="Y18" s="1027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3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6"/>
      <c r="O19" s="1056"/>
      <c r="P19" s="1056"/>
      <c r="Q19" s="1056"/>
      <c r="R19" s="1056"/>
      <c r="S19" s="1056"/>
      <c r="T19" s="1056"/>
      <c r="U19" s="1056"/>
      <c r="V19" s="1056"/>
      <c r="W19" s="1056"/>
      <c r="X19" s="1056"/>
      <c r="Y19" s="1056"/>
      <c r="Z19" s="1056"/>
      <c r="AA19" s="1056"/>
      <c r="AB19" s="1056"/>
      <c r="AC19" s="1056"/>
      <c r="AD19" s="1056"/>
      <c r="AE19" s="1056"/>
      <c r="AF19" s="1056"/>
      <c r="AG19" s="1056"/>
      <c r="AH19" s="1056"/>
      <c r="AI19" s="1056"/>
      <c r="AJ19" s="1056"/>
      <c r="AK19" s="1056"/>
      <c r="AL19" s="1056"/>
      <c r="AM19" s="548" t="s">
        <v>627</v>
      </c>
    </row>
    <row r="20" spans="1:53" ht="22.5">
      <c r="A20" s="1053"/>
      <c r="B20" s="1053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5"/>
      <c r="AD20" s="1055"/>
      <c r="AE20" s="1055"/>
      <c r="AF20" s="1055"/>
      <c r="AG20" s="1055"/>
      <c r="AH20" s="1055"/>
      <c r="AI20" s="1055"/>
      <c r="AJ20" s="1055"/>
      <c r="AK20" s="1055"/>
      <c r="AL20" s="1055"/>
      <c r="AM20" s="511" t="s">
        <v>449</v>
      </c>
    </row>
    <row r="21" spans="1:53" ht="45">
      <c r="A21" s="1053"/>
      <c r="B21" s="1053"/>
      <c r="C21" s="1053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5"/>
      <c r="AF21" s="1055"/>
      <c r="AG21" s="1055"/>
      <c r="AH21" s="1055"/>
      <c r="AI21" s="1055"/>
      <c r="AJ21" s="1055"/>
      <c r="AK21" s="1055"/>
      <c r="AL21" s="1055"/>
      <c r="AM21" s="511" t="s">
        <v>561</v>
      </c>
    </row>
    <row r="22" spans="1:53" ht="20.100000000000001" customHeight="1">
      <c r="A22" s="1053"/>
      <c r="B22" s="1053"/>
      <c r="C22" s="1053"/>
      <c r="D22" s="1053">
        <v>1</v>
      </c>
      <c r="E22" s="276"/>
      <c r="F22" s="320"/>
      <c r="G22" s="321"/>
      <c r="H22" s="321"/>
      <c r="I22" s="1057"/>
      <c r="J22" s="1058"/>
      <c r="K22" s="1028"/>
      <c r="L22" s="1059" t="str">
        <f>mergeValue(A22) &amp;"."&amp; mergeValue(B22)&amp;"."&amp; mergeValue(C22)&amp;"."&amp; mergeValue(D22)</f>
        <v>1.1.1.1</v>
      </c>
      <c r="M22" s="1060"/>
      <c r="N22" s="1024" t="s">
        <v>74</v>
      </c>
      <c r="O22" s="1054"/>
      <c r="P22" s="1063" t="s">
        <v>83</v>
      </c>
      <c r="Q22" s="1064"/>
      <c r="R22" s="1024" t="s">
        <v>75</v>
      </c>
      <c r="S22" s="1054"/>
      <c r="T22" s="1061">
        <v>1</v>
      </c>
      <c r="U22" s="1065"/>
      <c r="V22" s="1024" t="s">
        <v>75</v>
      </c>
      <c r="W22" s="1054"/>
      <c r="X22" s="1061">
        <v>1</v>
      </c>
      <c r="Y22" s="1062"/>
      <c r="Z22" s="1024" t="s">
        <v>75</v>
      </c>
      <c r="AA22" s="186"/>
      <c r="AB22" s="110">
        <v>1</v>
      </c>
      <c r="AC22" s="389"/>
      <c r="AD22" s="856"/>
      <c r="AE22" s="856"/>
      <c r="AF22" s="856"/>
      <c r="AG22" s="856"/>
      <c r="AH22" s="858"/>
      <c r="AI22" s="530" t="s">
        <v>74</v>
      </c>
      <c r="AJ22" s="858"/>
      <c r="AK22" s="547" t="s">
        <v>75</v>
      </c>
      <c r="AL22" s="261"/>
      <c r="AM22" s="1018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3"/>
      <c r="B23" s="1053"/>
      <c r="C23" s="1053"/>
      <c r="D23" s="1053"/>
      <c r="E23" s="276"/>
      <c r="F23" s="320"/>
      <c r="G23" s="321"/>
      <c r="H23" s="321"/>
      <c r="I23" s="1057"/>
      <c r="J23" s="1058"/>
      <c r="K23" s="1028"/>
      <c r="L23" s="1059"/>
      <c r="M23" s="1060"/>
      <c r="N23" s="1024"/>
      <c r="O23" s="1054"/>
      <c r="P23" s="1063"/>
      <c r="Q23" s="1064"/>
      <c r="R23" s="1024"/>
      <c r="S23" s="1054"/>
      <c r="T23" s="1061"/>
      <c r="U23" s="1066"/>
      <c r="V23" s="1024"/>
      <c r="W23" s="1054"/>
      <c r="X23" s="1061"/>
      <c r="Y23" s="1062"/>
      <c r="Z23" s="1024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8"/>
      <c r="AO23" s="290"/>
      <c r="AP23" s="290"/>
      <c r="AQ23" s="290"/>
      <c r="AR23" s="290"/>
      <c r="AS23" s="290"/>
      <c r="AT23" s="290"/>
    </row>
    <row r="24" spans="1:53" ht="20.100000000000001" customHeight="1">
      <c r="A24" s="1053"/>
      <c r="B24" s="1053"/>
      <c r="C24" s="1053"/>
      <c r="D24" s="1053"/>
      <c r="E24" s="276"/>
      <c r="F24" s="320"/>
      <c r="G24" s="321"/>
      <c r="H24" s="321"/>
      <c r="I24" s="1057"/>
      <c r="J24" s="1058"/>
      <c r="K24" s="1028"/>
      <c r="L24" s="1059"/>
      <c r="M24" s="1060"/>
      <c r="N24" s="1024"/>
      <c r="O24" s="1054"/>
      <c r="P24" s="1063"/>
      <c r="Q24" s="1064"/>
      <c r="R24" s="1024"/>
      <c r="S24" s="1054"/>
      <c r="T24" s="1061"/>
      <c r="U24" s="1067"/>
      <c r="V24" s="1024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8"/>
      <c r="AO24" s="290"/>
      <c r="AP24" s="290"/>
      <c r="AQ24" s="290"/>
      <c r="AR24" s="290"/>
      <c r="AS24" s="290"/>
      <c r="AT24" s="290"/>
    </row>
    <row r="25" spans="1:53" ht="20.100000000000001" customHeight="1">
      <c r="A25" s="1053"/>
      <c r="B25" s="1053"/>
      <c r="C25" s="1053"/>
      <c r="D25" s="1053"/>
      <c r="E25" s="276"/>
      <c r="F25" s="320"/>
      <c r="G25" s="321"/>
      <c r="H25" s="321"/>
      <c r="I25" s="1057"/>
      <c r="J25" s="1058"/>
      <c r="K25" s="1028"/>
      <c r="L25" s="1059"/>
      <c r="M25" s="1060"/>
      <c r="N25" s="1024"/>
      <c r="O25" s="1054"/>
      <c r="P25" s="1063"/>
      <c r="Q25" s="1064"/>
      <c r="R25" s="1024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8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3"/>
      <c r="B26" s="1053"/>
      <c r="C26" s="1053"/>
      <c r="D26" s="1053"/>
      <c r="E26" s="322"/>
      <c r="F26" s="323"/>
      <c r="G26" s="322"/>
      <c r="H26" s="322"/>
      <c r="I26" s="1057"/>
      <c r="J26" s="1058"/>
      <c r="K26" s="1028"/>
      <c r="L26" s="1059"/>
      <c r="M26" s="1060"/>
      <c r="N26" s="1024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8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3"/>
      <c r="B27" s="1053"/>
      <c r="C27" s="1053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8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3"/>
      <c r="B28" s="1053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3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06.10.2021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Нижегородская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8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8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7" t="s">
        <v>630</v>
      </c>
      <c r="M5" s="987"/>
      <c r="N5" s="987"/>
      <c r="O5" s="987"/>
      <c r="P5" s="987"/>
      <c r="Q5" s="987"/>
      <c r="R5" s="987"/>
      <c r="S5" s="987"/>
      <c r="T5" s="987"/>
      <c r="U5" s="987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20" customFormat="1" ht="6" hidden="1">
      <c r="G7" s="842"/>
      <c r="H7" s="842"/>
      <c r="L7" s="819"/>
      <c r="M7" s="730"/>
      <c r="N7" s="1043"/>
      <c r="O7" s="1043"/>
      <c r="P7" s="1043"/>
      <c r="Q7" s="1043"/>
      <c r="R7" s="1043"/>
      <c r="S7" s="1043"/>
      <c r="T7" s="1043"/>
      <c r="U7" s="816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49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93" t="str">
        <f>IF(datePr_ch="",IF(datePr="","",datePr),datePr_ch)</f>
        <v>06.10.2021</v>
      </c>
      <c r="O8" s="993"/>
      <c r="P8" s="993"/>
      <c r="Q8" s="993"/>
      <c r="R8" s="993"/>
      <c r="S8" s="993"/>
      <c r="T8" s="993"/>
      <c r="U8" s="876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93" t="str">
        <f>IF(numberPr_ch="",IF(numberPr="","",numberPr),numberPr_ch)</f>
        <v>исх-14433</v>
      </c>
      <c r="O9" s="993"/>
      <c r="P9" s="993"/>
      <c r="Q9" s="993"/>
      <c r="R9" s="993"/>
      <c r="S9" s="993"/>
      <c r="T9" s="993"/>
      <c r="U9" s="876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20" customFormat="1" ht="6" hidden="1">
      <c r="G10" s="842"/>
      <c r="H10" s="842"/>
      <c r="L10" s="819"/>
      <c r="M10" s="727"/>
      <c r="N10" s="1081"/>
      <c r="O10" s="1081"/>
      <c r="P10" s="1081"/>
      <c r="Q10" s="1081"/>
      <c r="R10" s="1081"/>
      <c r="S10" s="1081"/>
      <c r="T10" s="1081"/>
      <c r="U10" s="816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49" s="237" customFormat="1" ht="11.25" hidden="1">
      <c r="G11" s="236"/>
      <c r="H11" s="236"/>
      <c r="L11" s="1025"/>
      <c r="M11" s="1025"/>
      <c r="N11" s="202"/>
      <c r="O11" s="202"/>
      <c r="P11" s="202"/>
      <c r="Q11" s="202"/>
      <c r="R11" s="1052"/>
      <c r="S11" s="1052"/>
      <c r="T11" s="1052"/>
      <c r="U11" s="1052"/>
      <c r="V11" s="1052"/>
      <c r="W11" s="1052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5"/>
      <c r="M12" s="1025"/>
      <c r="N12" s="202"/>
      <c r="O12" s="202"/>
      <c r="P12" s="202"/>
      <c r="Q12" s="202"/>
      <c r="R12" s="1052"/>
      <c r="S12" s="1052"/>
      <c r="T12" s="1052"/>
      <c r="U12" s="1052"/>
      <c r="V12" s="1052"/>
      <c r="W12" s="1052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46"/>
      <c r="S13" s="1046"/>
      <c r="T13" s="1046"/>
      <c r="U13" s="1046"/>
      <c r="V13" s="1046"/>
      <c r="W13" s="1046"/>
      <c r="X13" s="386"/>
      <c r="AC13" s="1046"/>
      <c r="AD13" s="1046"/>
      <c r="AE13" s="1046"/>
      <c r="AF13" s="1046"/>
      <c r="AG13" s="1046"/>
      <c r="AH13" s="1046"/>
      <c r="AI13" s="1046"/>
      <c r="AJ13" s="1046"/>
    </row>
    <row r="14" spans="7:49" ht="14.25" customHeight="1">
      <c r="J14" s="83"/>
      <c r="K14" s="83"/>
      <c r="L14" s="988" t="s">
        <v>430</v>
      </c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  <c r="AG14" s="988"/>
      <c r="AH14" s="988"/>
      <c r="AI14" s="988"/>
      <c r="AJ14" s="988"/>
      <c r="AK14" s="988"/>
      <c r="AL14" s="938" t="s">
        <v>431</v>
      </c>
    </row>
    <row r="15" spans="7:49" ht="14.25" customHeight="1">
      <c r="J15" s="83"/>
      <c r="K15" s="83"/>
      <c r="L15" s="988" t="s">
        <v>82</v>
      </c>
      <c r="M15" s="988" t="s">
        <v>452</v>
      </c>
      <c r="N15" s="988" t="s">
        <v>390</v>
      </c>
      <c r="O15" s="988"/>
      <c r="P15" s="988"/>
      <c r="Q15" s="1047" t="s">
        <v>367</v>
      </c>
      <c r="R15" s="1047"/>
      <c r="S15" s="1047"/>
      <c r="T15" s="1047"/>
      <c r="U15" s="1047" t="s">
        <v>391</v>
      </c>
      <c r="V15" s="1047"/>
      <c r="W15" s="1047"/>
      <c r="X15" s="1047"/>
      <c r="Y15" s="1047" t="s">
        <v>370</v>
      </c>
      <c r="Z15" s="1047"/>
      <c r="AA15" s="1047"/>
      <c r="AB15" s="1047"/>
      <c r="AC15" s="1047" t="s">
        <v>439</v>
      </c>
      <c r="AD15" s="1047"/>
      <c r="AE15" s="1047"/>
      <c r="AF15" s="1047"/>
      <c r="AG15" s="1047"/>
      <c r="AH15" s="1047"/>
      <c r="AI15" s="1047"/>
      <c r="AJ15" s="988" t="s">
        <v>319</v>
      </c>
      <c r="AK15" s="1026" t="s">
        <v>258</v>
      </c>
      <c r="AL15" s="938"/>
    </row>
    <row r="16" spans="7:49" ht="27.95" customHeight="1">
      <c r="J16" s="83"/>
      <c r="K16" s="83"/>
      <c r="L16" s="988"/>
      <c r="M16" s="988"/>
      <c r="N16" s="988"/>
      <c r="O16" s="988"/>
      <c r="P16" s="988"/>
      <c r="Q16" s="1047"/>
      <c r="R16" s="1047"/>
      <c r="S16" s="1047"/>
      <c r="T16" s="1047"/>
      <c r="U16" s="1047"/>
      <c r="V16" s="1047"/>
      <c r="W16" s="1047"/>
      <c r="X16" s="1047"/>
      <c r="Y16" s="1047"/>
      <c r="Z16" s="1047"/>
      <c r="AA16" s="1047"/>
      <c r="AB16" s="1047"/>
      <c r="AC16" s="1047" t="s">
        <v>392</v>
      </c>
      <c r="AD16" s="1047"/>
      <c r="AE16" s="938" t="s">
        <v>393</v>
      </c>
      <c r="AF16" s="938"/>
      <c r="AG16" s="1049" t="s">
        <v>441</v>
      </c>
      <c r="AH16" s="1049"/>
      <c r="AI16" s="1049"/>
      <c r="AJ16" s="988"/>
      <c r="AK16" s="1026"/>
      <c r="AL16" s="938"/>
    </row>
    <row r="17" spans="1:53" ht="14.25" customHeight="1">
      <c r="J17" s="83"/>
      <c r="K17" s="83"/>
      <c r="L17" s="988"/>
      <c r="M17" s="988"/>
      <c r="N17" s="988"/>
      <c r="O17" s="988"/>
      <c r="P17" s="988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48" t="s">
        <v>369</v>
      </c>
      <c r="AI17" s="1048"/>
      <c r="AJ17" s="988"/>
      <c r="AK17" s="1026"/>
      <c r="AL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7">
        <f ca="1">OFFSET(N18,0,-1)+1</f>
        <v>3</v>
      </c>
      <c r="O18" s="1027"/>
      <c r="P18" s="1027"/>
      <c r="Q18" s="1027">
        <f ca="1">OFFSET(Q18,0,-3)+1</f>
        <v>4</v>
      </c>
      <c r="R18" s="1027"/>
      <c r="S18" s="1027"/>
      <c r="T18" s="1027"/>
      <c r="U18" s="1027">
        <f ca="1">OFFSET(U18,0,-4)+1</f>
        <v>5</v>
      </c>
      <c r="V18" s="1027"/>
      <c r="W18" s="1027"/>
      <c r="X18" s="1027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3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71"/>
      <c r="O19" s="1072"/>
      <c r="P19" s="1072"/>
      <c r="Q19" s="1072"/>
      <c r="R19" s="1072"/>
      <c r="S19" s="1072"/>
      <c r="T19" s="1072"/>
      <c r="U19" s="1072"/>
      <c r="V19" s="1072"/>
      <c r="W19" s="1072"/>
      <c r="X19" s="1072"/>
      <c r="Y19" s="1072"/>
      <c r="Z19" s="1072"/>
      <c r="AA19" s="1072"/>
      <c r="AB19" s="1072"/>
      <c r="AC19" s="1072"/>
      <c r="AD19" s="1072"/>
      <c r="AE19" s="1072"/>
      <c r="AF19" s="1072"/>
      <c r="AG19" s="1072"/>
      <c r="AH19" s="1072"/>
      <c r="AI19" s="1072"/>
      <c r="AJ19" s="1072"/>
      <c r="AK19" s="1072"/>
      <c r="AL19" s="862" t="s">
        <v>627</v>
      </c>
    </row>
    <row r="20" spans="1:53" ht="22.5">
      <c r="A20" s="1053"/>
      <c r="B20" s="1053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79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5"/>
      <c r="AD20" s="1055"/>
      <c r="AE20" s="1055"/>
      <c r="AF20" s="1055"/>
      <c r="AG20" s="1055"/>
      <c r="AH20" s="1055"/>
      <c r="AI20" s="1055"/>
      <c r="AJ20" s="1055"/>
      <c r="AK20" s="1055"/>
      <c r="AL20" s="861" t="s">
        <v>449</v>
      </c>
    </row>
    <row r="21" spans="1:53" ht="45">
      <c r="A21" s="1053"/>
      <c r="B21" s="1053"/>
      <c r="C21" s="1053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79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5"/>
      <c r="AF21" s="1055"/>
      <c r="AG21" s="1055"/>
      <c r="AH21" s="1055"/>
      <c r="AI21" s="1055"/>
      <c r="AJ21" s="1055"/>
      <c r="AK21" s="1055"/>
      <c r="AL21" s="861" t="s">
        <v>561</v>
      </c>
    </row>
    <row r="22" spans="1:53" ht="20.100000000000001" customHeight="1">
      <c r="A22" s="1053"/>
      <c r="B22" s="1053"/>
      <c r="C22" s="1053"/>
      <c r="D22" s="1053">
        <v>1</v>
      </c>
      <c r="E22" s="276"/>
      <c r="F22" s="320"/>
      <c r="G22" s="321"/>
      <c r="H22" s="321"/>
      <c r="I22" s="1057"/>
      <c r="J22" s="1058"/>
      <c r="K22" s="1028"/>
      <c r="L22" s="1080" t="str">
        <f>mergeValue(A22) &amp;"."&amp; mergeValue(B22)&amp;"."&amp; mergeValue(C22)&amp;"."&amp; mergeValue(D22)</f>
        <v>1.1.1.1</v>
      </c>
      <c r="M22" s="1073"/>
      <c r="N22" s="1075"/>
      <c r="O22" s="1063" t="s">
        <v>83</v>
      </c>
      <c r="P22" s="1064"/>
      <c r="Q22" s="1024" t="s">
        <v>75</v>
      </c>
      <c r="R22" s="1054"/>
      <c r="S22" s="1061">
        <v>1</v>
      </c>
      <c r="T22" s="1076"/>
      <c r="U22" s="1024" t="s">
        <v>75</v>
      </c>
      <c r="V22" s="1054"/>
      <c r="W22" s="1061" t="s">
        <v>83</v>
      </c>
      <c r="X22" s="1069"/>
      <c r="Y22" s="1024" t="s">
        <v>75</v>
      </c>
      <c r="Z22" s="186"/>
      <c r="AA22" s="110">
        <v>1</v>
      </c>
      <c r="AB22" s="555"/>
      <c r="AC22" s="856"/>
      <c r="AD22" s="856"/>
      <c r="AE22" s="857"/>
      <c r="AF22" s="856"/>
      <c r="AG22" s="858"/>
      <c r="AH22" s="530" t="s">
        <v>74</v>
      </c>
      <c r="AI22" s="858"/>
      <c r="AJ22" s="547" t="s">
        <v>75</v>
      </c>
      <c r="AK22" s="261"/>
      <c r="AL22" s="1018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3"/>
      <c r="B23" s="1053"/>
      <c r="C23" s="1053"/>
      <c r="D23" s="1053"/>
      <c r="E23" s="276"/>
      <c r="F23" s="320"/>
      <c r="G23" s="321"/>
      <c r="H23" s="321"/>
      <c r="I23" s="1057"/>
      <c r="J23" s="1058"/>
      <c r="K23" s="1028"/>
      <c r="L23" s="1059"/>
      <c r="M23" s="1074"/>
      <c r="N23" s="1075"/>
      <c r="O23" s="1063"/>
      <c r="P23" s="1064"/>
      <c r="Q23" s="1024"/>
      <c r="R23" s="1054"/>
      <c r="S23" s="1061"/>
      <c r="T23" s="1077"/>
      <c r="U23" s="1024"/>
      <c r="V23" s="1054"/>
      <c r="W23" s="1061"/>
      <c r="X23" s="1070"/>
      <c r="Y23" s="1024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8"/>
      <c r="AN23" s="290"/>
      <c r="AO23" s="290"/>
      <c r="AP23" s="290"/>
      <c r="AQ23" s="290"/>
      <c r="AR23" s="290"/>
      <c r="AS23" s="290"/>
    </row>
    <row r="24" spans="1:53" ht="20.100000000000001" customHeight="1">
      <c r="A24" s="1053"/>
      <c r="B24" s="1053"/>
      <c r="C24" s="1053"/>
      <c r="D24" s="1053"/>
      <c r="E24" s="276"/>
      <c r="F24" s="320"/>
      <c r="G24" s="321"/>
      <c r="H24" s="321"/>
      <c r="I24" s="1057"/>
      <c r="J24" s="1058"/>
      <c r="K24" s="1028"/>
      <c r="L24" s="1059"/>
      <c r="M24" s="1074"/>
      <c r="N24" s="1075"/>
      <c r="O24" s="1063"/>
      <c r="P24" s="1064"/>
      <c r="Q24" s="1024"/>
      <c r="R24" s="1054"/>
      <c r="S24" s="1061"/>
      <c r="T24" s="1078"/>
      <c r="U24" s="1024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8"/>
      <c r="AN24" s="290"/>
      <c r="AO24" s="290"/>
      <c r="AP24" s="290"/>
      <c r="AQ24" s="290"/>
      <c r="AR24" s="290"/>
      <c r="AS24" s="290"/>
    </row>
    <row r="25" spans="1:53" ht="20.100000000000001" customHeight="1">
      <c r="A25" s="1053"/>
      <c r="B25" s="1053"/>
      <c r="C25" s="1053"/>
      <c r="D25" s="1053"/>
      <c r="E25" s="276"/>
      <c r="F25" s="320"/>
      <c r="G25" s="321"/>
      <c r="H25" s="321"/>
      <c r="I25" s="1057"/>
      <c r="J25" s="1058"/>
      <c r="K25" s="1028"/>
      <c r="L25" s="1059"/>
      <c r="M25" s="1074"/>
      <c r="N25" s="1075"/>
      <c r="O25" s="1063"/>
      <c r="P25" s="1064"/>
      <c r="Q25" s="1024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8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3"/>
      <c r="B26" s="1053"/>
      <c r="C26" s="1053"/>
      <c r="D26" s="1053"/>
      <c r="E26" s="322"/>
      <c r="F26" s="323"/>
      <c r="G26" s="322"/>
      <c r="H26" s="322"/>
      <c r="I26" s="1057"/>
      <c r="J26" s="1058"/>
      <c r="K26" s="1028"/>
      <c r="L26" s="1059"/>
      <c r="M26" s="1074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8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3"/>
      <c r="B27" s="1053"/>
      <c r="C27" s="1053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8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3"/>
      <c r="B28" s="1053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3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5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2" t="s">
        <v>453</v>
      </c>
      <c r="E5" s="1082"/>
      <c r="F5" s="1082"/>
      <c r="G5" s="1082"/>
      <c r="H5" s="1082"/>
      <c r="I5" s="1082"/>
      <c r="J5" s="1082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4" t="s">
        <v>430</v>
      </c>
      <c r="E8" s="1084"/>
      <c r="F8" s="1084"/>
      <c r="G8" s="1084"/>
      <c r="H8" s="1084"/>
      <c r="I8" s="1084"/>
      <c r="J8" s="1084"/>
      <c r="K8" s="1084" t="s">
        <v>431</v>
      </c>
    </row>
    <row r="9" spans="1:14">
      <c r="D9" s="1084" t="s">
        <v>82</v>
      </c>
      <c r="E9" s="1084" t="s">
        <v>455</v>
      </c>
      <c r="F9" s="1084"/>
      <c r="G9" s="1084" t="s">
        <v>456</v>
      </c>
      <c r="H9" s="1084"/>
      <c r="I9" s="1084"/>
      <c r="J9" s="1084"/>
      <c r="K9" s="1084"/>
    </row>
    <row r="10" spans="1:14" ht="22.5">
      <c r="D10" s="1084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4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9"/>
      <c r="F12" s="848"/>
      <c r="G12" s="848"/>
      <c r="H12" s="848"/>
      <c r="I12" s="880"/>
      <c r="J12" s="849"/>
      <c r="K12" s="990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2"/>
    </row>
    <row r="14" spans="1:14" ht="3" customHeight="1">
      <c r="A14" s="132"/>
      <c r="B14" s="132"/>
      <c r="C14" s="132"/>
    </row>
    <row r="15" spans="1:14" ht="27.75" customHeight="1">
      <c r="E15" s="1083" t="s">
        <v>555</v>
      </c>
      <c r="F15" s="1083"/>
      <c r="G15" s="1083"/>
      <c r="H15" s="1083"/>
      <c r="I15" s="1083"/>
      <c r="J15" s="108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22" sqref="E22"/>
    </sheetView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47" t="s">
        <v>296</v>
      </c>
      <c r="E7" s="949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6" t="s">
        <v>1839</v>
      </c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5" t="s">
        <v>297</v>
      </c>
      <c r="E15" s="1085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7"/>
  <sheetViews>
    <sheetView showGridLines="0" tabSelected="1" topLeftCell="C6" zoomScaleNormal="100" workbookViewId="0">
      <selection activeCell="E24" sqref="E24"/>
    </sheetView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2" t="s">
        <v>55</v>
      </c>
      <c r="E7" s="1082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 ht="26.25" customHeight="1">
      <c r="C12" s="210" t="s">
        <v>1829</v>
      </c>
      <c r="D12" s="124">
        <v>1</v>
      </c>
      <c r="E12" s="125" t="s">
        <v>1840</v>
      </c>
    </row>
    <row r="13" spans="3:12" ht="27" customHeight="1">
      <c r="C13" s="210" t="s">
        <v>1829</v>
      </c>
      <c r="D13" s="124">
        <v>2</v>
      </c>
      <c r="E13" s="125" t="s">
        <v>1841</v>
      </c>
    </row>
    <row r="14" spans="3:12" ht="17.100000000000001" customHeight="1">
      <c r="C14" s="210" t="s">
        <v>1829</v>
      </c>
      <c r="D14" s="124">
        <v>3</v>
      </c>
      <c r="E14" s="125" t="s">
        <v>1842</v>
      </c>
    </row>
    <row r="15" spans="3:12" ht="25.5" customHeight="1">
      <c r="C15" s="210" t="s">
        <v>1829</v>
      </c>
      <c r="D15" s="124">
        <v>4</v>
      </c>
      <c r="E15" s="125" t="s">
        <v>1843</v>
      </c>
    </row>
    <row r="16" spans="3:12" ht="28.5" customHeight="1">
      <c r="C16" s="210" t="s">
        <v>1829</v>
      </c>
      <c r="D16" s="124">
        <v>5</v>
      </c>
      <c r="E16" s="125" t="s">
        <v>1844</v>
      </c>
    </row>
    <row r="17" spans="3:5">
      <c r="C17" s="48"/>
      <c r="D17" s="114"/>
      <c r="E17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6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6" t="s">
        <v>56</v>
      </c>
      <c r="C2" s="1086"/>
      <c r="D2" s="1086"/>
      <c r="E2" s="554"/>
    </row>
    <row r="3" spans="2:5" ht="3" customHeight="1"/>
    <row r="4" spans="2:5" ht="21.75" customHeight="1" thickBot="1">
      <c r="B4" s="911" t="s">
        <v>1</v>
      </c>
      <c r="C4" s="911" t="s">
        <v>81</v>
      </c>
      <c r="D4" s="911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7">
        <v>1</v>
      </c>
      <c r="E9" s="1117"/>
      <c r="F9" s="1119"/>
      <c r="G9" s="1123" t="s">
        <v>75</v>
      </c>
      <c r="H9" s="957"/>
      <c r="I9" s="957">
        <v>1</v>
      </c>
      <c r="J9" s="1111"/>
      <c r="K9" s="1024" t="s">
        <v>75</v>
      </c>
      <c r="L9" s="962"/>
      <c r="M9" s="962" t="s">
        <v>83</v>
      </c>
      <c r="N9" s="1115"/>
      <c r="O9" s="1024" t="s">
        <v>75</v>
      </c>
      <c r="P9" s="304"/>
      <c r="Q9" s="304" t="s">
        <v>83</v>
      </c>
      <c r="R9" s="896"/>
      <c r="S9" s="399"/>
    </row>
    <row r="10" spans="1:19" s="100" customFormat="1" ht="17.100000000000001" customHeight="1">
      <c r="A10" s="281"/>
      <c r="C10" s="179"/>
      <c r="D10" s="958"/>
      <c r="E10" s="1118"/>
      <c r="F10" s="1120"/>
      <c r="G10" s="958"/>
      <c r="H10" s="958"/>
      <c r="I10" s="958"/>
      <c r="J10" s="1112"/>
      <c r="K10" s="958"/>
      <c r="L10" s="958"/>
      <c r="M10" s="958"/>
      <c r="N10" s="1116"/>
      <c r="O10" s="958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58"/>
      <c r="E11" s="1118"/>
      <c r="F11" s="1120"/>
      <c r="G11" s="958"/>
      <c r="H11" s="958"/>
      <c r="I11" s="958"/>
      <c r="J11" s="1112"/>
      <c r="K11" s="958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8"/>
      <c r="E12" s="1118"/>
      <c r="F12" s="1120"/>
      <c r="G12" s="958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10"/>
      <c r="E14" s="1121"/>
      <c r="F14" s="1122"/>
      <c r="G14" s="1124"/>
      <c r="H14" s="957"/>
      <c r="I14" s="957">
        <v>1</v>
      </c>
      <c r="J14" s="1111"/>
      <c r="K14" s="1024" t="s">
        <v>75</v>
      </c>
      <c r="L14" s="962"/>
      <c r="M14" s="962" t="s">
        <v>83</v>
      </c>
      <c r="N14" s="1115"/>
      <c r="O14" s="1024" t="s">
        <v>75</v>
      </c>
      <c r="P14" s="304"/>
      <c r="Q14" s="304" t="s">
        <v>83</v>
      </c>
      <c r="R14" s="896"/>
      <c r="S14" s="399"/>
    </row>
    <row r="15" spans="1:19" ht="17.100000000000001" customHeight="1">
      <c r="A15" s="281"/>
      <c r="B15" s="100"/>
      <c r="C15" s="179"/>
      <c r="D15" s="1110"/>
      <c r="E15" s="1121"/>
      <c r="F15" s="1122"/>
      <c r="G15" s="1124"/>
      <c r="H15" s="957"/>
      <c r="I15" s="957"/>
      <c r="J15" s="1112"/>
      <c r="K15" s="1024"/>
      <c r="L15" s="962"/>
      <c r="M15" s="962"/>
      <c r="N15" s="1116"/>
      <c r="O15" s="1024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10"/>
      <c r="E16" s="1121"/>
      <c r="F16" s="1122"/>
      <c r="G16" s="1124"/>
      <c r="H16" s="957"/>
      <c r="I16" s="957"/>
      <c r="J16" s="1112"/>
      <c r="K16" s="1024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10"/>
      <c r="E17" s="1121"/>
      <c r="F17" s="1122"/>
      <c r="G17" s="1124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7" t="s">
        <v>280</v>
      </c>
      <c r="P25" s="1047"/>
      <c r="Q25" s="1047"/>
      <c r="R25" s="1049" t="s">
        <v>253</v>
      </c>
      <c r="S25" s="1049"/>
      <c r="T25" s="1049"/>
      <c r="U25" s="988" t="s">
        <v>319</v>
      </c>
      <c r="W25" s="1125"/>
    </row>
    <row r="26" spans="1:36" ht="17.100000000000001" hidden="1" customHeight="1">
      <c r="O26" s="1113" t="s">
        <v>696</v>
      </c>
      <c r="P26" s="1113" t="s">
        <v>254</v>
      </c>
      <c r="Q26" s="1113"/>
      <c r="R26" s="1049"/>
      <c r="S26" s="1049"/>
      <c r="T26" s="1049"/>
      <c r="U26" s="988"/>
      <c r="W26" s="1125"/>
    </row>
    <row r="27" spans="1:36" ht="37.5" hidden="1" customHeight="1">
      <c r="O27" s="1113"/>
      <c r="P27" s="102" t="s">
        <v>697</v>
      </c>
      <c r="Q27" s="102" t="s">
        <v>6</v>
      </c>
      <c r="R27" s="103" t="s">
        <v>257</v>
      </c>
      <c r="S27" s="1048" t="s">
        <v>256</v>
      </c>
      <c r="T27" s="1048"/>
      <c r="U27" s="988"/>
      <c r="W27" s="1125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4"/>
      <c r="P28" s="1114"/>
      <c r="Q28" s="1114"/>
      <c r="R28" s="1114"/>
      <c r="S28" s="1114"/>
      <c r="T28" s="1114"/>
      <c r="U28" s="1114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19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98"/>
      <c r="P29" s="1088"/>
      <c r="Q29" s="1088"/>
      <c r="R29" s="1088"/>
      <c r="S29" s="1088"/>
      <c r="T29" s="1088"/>
      <c r="U29" s="1088"/>
      <c r="V29" s="1089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19"/>
      <c r="B30" s="1019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98"/>
      <c r="P30" s="1088"/>
      <c r="Q30" s="1088"/>
      <c r="R30" s="1088"/>
      <c r="S30" s="1088"/>
      <c r="T30" s="1088"/>
      <c r="U30" s="1088"/>
      <c r="V30" s="1089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19"/>
      <c r="B31" s="1019"/>
      <c r="C31" s="1019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98"/>
      <c r="P31" s="1088"/>
      <c r="Q31" s="1088"/>
      <c r="R31" s="1088"/>
      <c r="S31" s="1088"/>
      <c r="T31" s="1088"/>
      <c r="U31" s="1088"/>
      <c r="V31" s="1089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19"/>
      <c r="B32" s="1019"/>
      <c r="C32" s="1019"/>
      <c r="D32" s="1019">
        <v>1</v>
      </c>
      <c r="E32" s="447"/>
      <c r="F32" s="447"/>
      <c r="G32" s="447"/>
      <c r="H32" s="447"/>
      <c r="I32" s="1028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090"/>
      <c r="P32" s="1091"/>
      <c r="Q32" s="1091"/>
      <c r="R32" s="1091"/>
      <c r="S32" s="1091"/>
      <c r="T32" s="1091"/>
      <c r="U32" s="1091"/>
      <c r="V32" s="1092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19"/>
      <c r="B33" s="1019"/>
      <c r="C33" s="1019"/>
      <c r="D33" s="1019"/>
      <c r="E33" s="1019">
        <v>1</v>
      </c>
      <c r="F33" s="447"/>
      <c r="G33" s="447"/>
      <c r="H33" s="447"/>
      <c r="I33" s="1028"/>
      <c r="J33" s="1028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93"/>
      <c r="P33" s="1094"/>
      <c r="Q33" s="1094"/>
      <c r="R33" s="1094"/>
      <c r="S33" s="1094"/>
      <c r="T33" s="1094"/>
      <c r="U33" s="1094"/>
      <c r="V33" s="1095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19"/>
      <c r="B34" s="1019"/>
      <c r="C34" s="1019"/>
      <c r="D34" s="1019"/>
      <c r="E34" s="1019"/>
      <c r="F34" s="313">
        <v>1</v>
      </c>
      <c r="G34" s="313"/>
      <c r="H34" s="313"/>
      <c r="I34" s="1028"/>
      <c r="J34" s="1028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35"/>
      <c r="O34" s="187"/>
      <c r="P34" s="187"/>
      <c r="Q34" s="187"/>
      <c r="R34" s="1023"/>
      <c r="S34" s="1024" t="s">
        <v>74</v>
      </c>
      <c r="T34" s="1023"/>
      <c r="U34" s="1024" t="s">
        <v>75</v>
      </c>
      <c r="V34" s="261"/>
      <c r="W34" s="1099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19"/>
      <c r="B35" s="1019"/>
      <c r="C35" s="1019"/>
      <c r="D35" s="1019"/>
      <c r="E35" s="1019"/>
      <c r="F35" s="313"/>
      <c r="G35" s="313"/>
      <c r="H35" s="313"/>
      <c r="I35" s="1028"/>
      <c r="J35" s="1028"/>
      <c r="K35" s="316"/>
      <c r="L35" s="166"/>
      <c r="M35" s="196"/>
      <c r="N35" s="1035"/>
      <c r="O35" s="277"/>
      <c r="P35" s="274"/>
      <c r="Q35" s="275" t="str">
        <f>R34 &amp; "-" &amp; T34</f>
        <v>-</v>
      </c>
      <c r="R35" s="1023"/>
      <c r="S35" s="1024"/>
      <c r="T35" s="1032"/>
      <c r="U35" s="1024"/>
      <c r="V35" s="261"/>
      <c r="W35" s="1100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19"/>
      <c r="B36" s="1019"/>
      <c r="C36" s="1019"/>
      <c r="D36" s="1019"/>
      <c r="E36" s="1019"/>
      <c r="F36" s="313"/>
      <c r="G36" s="313"/>
      <c r="H36" s="313"/>
      <c r="I36" s="1028"/>
      <c r="J36" s="1028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01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19"/>
      <c r="B37" s="1019"/>
      <c r="C37" s="1019"/>
      <c r="D37" s="1019"/>
      <c r="E37" s="313"/>
      <c r="F37" s="447"/>
      <c r="G37" s="447"/>
      <c r="H37" s="447"/>
      <c r="I37" s="1028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19"/>
      <c r="B38" s="1019"/>
      <c r="C38" s="1019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19"/>
      <c r="B39" s="1019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19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19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087"/>
      <c r="P45" s="1088"/>
      <c r="Q45" s="1088"/>
      <c r="R45" s="1088"/>
      <c r="S45" s="1088"/>
      <c r="T45" s="1088"/>
      <c r="U45" s="1088"/>
      <c r="V45" s="1088"/>
      <c r="W45" s="853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19"/>
      <c r="B46" s="1019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087"/>
      <c r="P46" s="1088"/>
      <c r="Q46" s="1088"/>
      <c r="R46" s="1088"/>
      <c r="S46" s="1088"/>
      <c r="T46" s="1088"/>
      <c r="U46" s="1088"/>
      <c r="V46" s="1088"/>
      <c r="W46" s="853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19"/>
      <c r="B47" s="1019"/>
      <c r="C47" s="1019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087"/>
      <c r="P47" s="1088"/>
      <c r="Q47" s="1088"/>
      <c r="R47" s="1088"/>
      <c r="S47" s="1088"/>
      <c r="T47" s="1088"/>
      <c r="U47" s="1088"/>
      <c r="V47" s="1088"/>
      <c r="W47" s="853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19"/>
      <c r="B48" s="1019"/>
      <c r="C48" s="1019"/>
      <c r="D48" s="1019">
        <v>1</v>
      </c>
      <c r="E48" s="649"/>
      <c r="F48" s="648"/>
      <c r="G48" s="648"/>
      <c r="H48" s="1028"/>
      <c r="I48" s="1036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090"/>
      <c r="P48" s="1091"/>
      <c r="Q48" s="1091"/>
      <c r="R48" s="1091"/>
      <c r="S48" s="1091"/>
      <c r="T48" s="1091"/>
      <c r="U48" s="1091"/>
      <c r="V48" s="1091"/>
      <c r="W48" s="853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19"/>
      <c r="B49" s="1019"/>
      <c r="C49" s="1019"/>
      <c r="D49" s="1019"/>
      <c r="E49" s="1020" t="s">
        <v>83</v>
      </c>
      <c r="F49" s="646"/>
      <c r="G49" s="648"/>
      <c r="H49" s="1028"/>
      <c r="I49" s="1036"/>
      <c r="J49" s="1028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93"/>
      <c r="P49" s="1094"/>
      <c r="Q49" s="1094"/>
      <c r="R49" s="1094"/>
      <c r="S49" s="1094"/>
      <c r="T49" s="1094"/>
      <c r="U49" s="1094"/>
      <c r="V49" s="1094"/>
      <c r="W49" s="853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19"/>
      <c r="B50" s="1019"/>
      <c r="C50" s="1019"/>
      <c r="D50" s="1019"/>
      <c r="E50" s="1020"/>
      <c r="F50" s="646">
        <v>1</v>
      </c>
      <c r="G50" s="646"/>
      <c r="H50" s="1028"/>
      <c r="I50" s="1036"/>
      <c r="J50" s="1028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35"/>
      <c r="O50" s="620"/>
      <c r="P50" s="620"/>
      <c r="Q50" s="620"/>
      <c r="R50" s="1023"/>
      <c r="S50" s="1038" t="s">
        <v>74</v>
      </c>
      <c r="T50" s="1023"/>
      <c r="U50" s="1038" t="s">
        <v>75</v>
      </c>
      <c r="V50" s="815"/>
      <c r="W50" s="1018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19"/>
      <c r="B51" s="1019"/>
      <c r="C51" s="1019"/>
      <c r="D51" s="1019"/>
      <c r="E51" s="1020"/>
      <c r="F51" s="646"/>
      <c r="G51" s="646"/>
      <c r="H51" s="1028"/>
      <c r="I51" s="1036"/>
      <c r="J51" s="1028"/>
      <c r="K51" s="655"/>
      <c r="L51" s="612"/>
      <c r="M51" s="661"/>
      <c r="N51" s="1035"/>
      <c r="O51" s="637"/>
      <c r="P51" s="634"/>
      <c r="Q51" s="635" t="str">
        <f>R50 &amp; "-" &amp; T50</f>
        <v>-</v>
      </c>
      <c r="R51" s="1023"/>
      <c r="S51" s="1038"/>
      <c r="T51" s="1032"/>
      <c r="U51" s="1038"/>
      <c r="V51" s="815"/>
      <c r="W51" s="1018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19"/>
      <c r="B52" s="1019"/>
      <c r="C52" s="1019"/>
      <c r="D52" s="1019"/>
      <c r="E52" s="1020"/>
      <c r="F52" s="650"/>
      <c r="G52" s="648"/>
      <c r="H52" s="1028"/>
      <c r="I52" s="1036"/>
      <c r="J52" s="1028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4"/>
      <c r="W52" s="1018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19"/>
      <c r="B53" s="1019"/>
      <c r="C53" s="1019"/>
      <c r="D53" s="1019"/>
      <c r="E53" s="649"/>
      <c r="F53" s="650"/>
      <c r="G53" s="648"/>
      <c r="H53" s="1028"/>
      <c r="I53" s="1036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3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19"/>
      <c r="B54" s="1019"/>
      <c r="C54" s="1019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19"/>
      <c r="B55" s="1019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19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19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31"/>
      <c r="P61" s="1031"/>
      <c r="Q61" s="1031"/>
      <c r="R61" s="1031"/>
      <c r="S61" s="1031"/>
      <c r="T61" s="1031"/>
      <c r="U61" s="1031"/>
      <c r="V61" s="1031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19"/>
      <c r="B62" s="1019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31"/>
      <c r="P62" s="1031"/>
      <c r="Q62" s="1031"/>
      <c r="R62" s="1031"/>
      <c r="S62" s="1031"/>
      <c r="T62" s="1031"/>
      <c r="U62" s="1031"/>
      <c r="V62" s="1031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19"/>
      <c r="B63" s="1019"/>
      <c r="C63" s="1019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31"/>
      <c r="P63" s="1031"/>
      <c r="Q63" s="1031"/>
      <c r="R63" s="1031"/>
      <c r="S63" s="1031"/>
      <c r="T63" s="1031"/>
      <c r="U63" s="1031"/>
      <c r="V63" s="1031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19"/>
      <c r="B64" s="1019"/>
      <c r="C64" s="1019"/>
      <c r="D64" s="1019">
        <v>1</v>
      </c>
      <c r="E64" s="447"/>
      <c r="F64" s="447"/>
      <c r="G64" s="447"/>
      <c r="H64" s="447"/>
      <c r="I64" s="1028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30"/>
      <c r="P64" s="1030"/>
      <c r="Q64" s="1030"/>
      <c r="R64" s="1030"/>
      <c r="S64" s="1030"/>
      <c r="T64" s="1030"/>
      <c r="U64" s="1030"/>
      <c r="V64" s="1030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19"/>
      <c r="B65" s="1019"/>
      <c r="C65" s="1019"/>
      <c r="D65" s="1019"/>
      <c r="E65" s="1019">
        <v>1</v>
      </c>
      <c r="F65" s="447"/>
      <c r="G65" s="447"/>
      <c r="H65" s="447"/>
      <c r="I65" s="1028"/>
      <c r="J65" s="1028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33"/>
      <c r="P65" s="1033"/>
      <c r="Q65" s="1033"/>
      <c r="R65" s="1033"/>
      <c r="S65" s="1033"/>
      <c r="T65" s="1033"/>
      <c r="U65" s="1033"/>
      <c r="V65" s="1033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19"/>
      <c r="B66" s="1019"/>
      <c r="C66" s="1019"/>
      <c r="D66" s="1019"/>
      <c r="E66" s="1019"/>
      <c r="F66" s="313">
        <v>1</v>
      </c>
      <c r="G66" s="313"/>
      <c r="H66" s="313"/>
      <c r="I66" s="1028"/>
      <c r="J66" s="1028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35"/>
      <c r="O66" s="187"/>
      <c r="P66" s="187"/>
      <c r="Q66" s="187"/>
      <c r="R66" s="1023"/>
      <c r="S66" s="1024" t="s">
        <v>74</v>
      </c>
      <c r="T66" s="1023"/>
      <c r="U66" s="1024" t="s">
        <v>75</v>
      </c>
      <c r="V66" s="261"/>
      <c r="W66" s="1099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19"/>
      <c r="B67" s="1019"/>
      <c r="C67" s="1019"/>
      <c r="D67" s="1019"/>
      <c r="E67" s="1019"/>
      <c r="F67" s="313"/>
      <c r="G67" s="313"/>
      <c r="H67" s="313"/>
      <c r="I67" s="1028"/>
      <c r="J67" s="1028"/>
      <c r="K67" s="316"/>
      <c r="L67" s="166"/>
      <c r="M67" s="196"/>
      <c r="N67" s="1035"/>
      <c r="O67" s="277"/>
      <c r="P67" s="274"/>
      <c r="Q67" s="275" t="str">
        <f>R66 &amp; "-" &amp; T66</f>
        <v>-</v>
      </c>
      <c r="R67" s="1023"/>
      <c r="S67" s="1024"/>
      <c r="T67" s="1032"/>
      <c r="U67" s="1024"/>
      <c r="V67" s="261"/>
      <c r="W67" s="1100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19"/>
      <c r="B68" s="1019"/>
      <c r="C68" s="1019"/>
      <c r="D68" s="1019"/>
      <c r="E68" s="1019"/>
      <c r="F68" s="313"/>
      <c r="G68" s="313"/>
      <c r="H68" s="313"/>
      <c r="I68" s="1028"/>
      <c r="J68" s="1028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01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19"/>
      <c r="B69" s="1019"/>
      <c r="C69" s="1019"/>
      <c r="D69" s="1019"/>
      <c r="E69" s="313"/>
      <c r="F69" s="447"/>
      <c r="G69" s="447"/>
      <c r="H69" s="447"/>
      <c r="I69" s="1028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19"/>
      <c r="B70" s="1019"/>
      <c r="C70" s="1019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19"/>
      <c r="B71" s="1019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19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19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98"/>
      <c r="P77" s="1088"/>
      <c r="Q77" s="1088"/>
      <c r="R77" s="1088"/>
      <c r="S77" s="1088"/>
      <c r="T77" s="1088"/>
      <c r="U77" s="1088"/>
      <c r="V77" s="1089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19"/>
      <c r="B78" s="1019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98"/>
      <c r="P78" s="1088"/>
      <c r="Q78" s="1088"/>
      <c r="R78" s="1088"/>
      <c r="S78" s="1088"/>
      <c r="T78" s="1088"/>
      <c r="U78" s="1088"/>
      <c r="V78" s="1089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19"/>
      <c r="B79" s="1019"/>
      <c r="C79" s="1019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98"/>
      <c r="P79" s="1088"/>
      <c r="Q79" s="1088"/>
      <c r="R79" s="1088"/>
      <c r="S79" s="1088"/>
      <c r="T79" s="1088"/>
      <c r="U79" s="1088"/>
      <c r="V79" s="1089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19"/>
      <c r="B80" s="1019"/>
      <c r="C80" s="1019"/>
      <c r="D80" s="1019">
        <v>1</v>
      </c>
      <c r="E80" s="447"/>
      <c r="F80" s="447"/>
      <c r="G80" s="447"/>
      <c r="H80" s="447"/>
      <c r="I80" s="1028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090"/>
      <c r="P80" s="1091"/>
      <c r="Q80" s="1091"/>
      <c r="R80" s="1091"/>
      <c r="S80" s="1091"/>
      <c r="T80" s="1091"/>
      <c r="U80" s="1091"/>
      <c r="V80" s="1092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19"/>
      <c r="B81" s="1019"/>
      <c r="C81" s="1019"/>
      <c r="D81" s="1019"/>
      <c r="E81" s="1019">
        <v>1</v>
      </c>
      <c r="F81" s="447"/>
      <c r="G81" s="447"/>
      <c r="H81" s="447"/>
      <c r="I81" s="1028"/>
      <c r="J81" s="1028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93"/>
      <c r="P81" s="1094"/>
      <c r="Q81" s="1094"/>
      <c r="R81" s="1094"/>
      <c r="S81" s="1094"/>
      <c r="T81" s="1094"/>
      <c r="U81" s="1094"/>
      <c r="V81" s="1095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19"/>
      <c r="B82" s="1019"/>
      <c r="C82" s="1019"/>
      <c r="D82" s="1019"/>
      <c r="E82" s="1019"/>
      <c r="F82" s="313">
        <v>1</v>
      </c>
      <c r="G82" s="313"/>
      <c r="H82" s="313"/>
      <c r="I82" s="1028"/>
      <c r="J82" s="1028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3"/>
      <c r="S82" s="1024" t="s">
        <v>74</v>
      </c>
      <c r="T82" s="1023"/>
      <c r="U82" s="1024" t="s">
        <v>75</v>
      </c>
      <c r="V82" s="261"/>
      <c r="W82" s="1099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19"/>
      <c r="B83" s="1019"/>
      <c r="C83" s="1019"/>
      <c r="D83" s="1019"/>
      <c r="E83" s="1019"/>
      <c r="F83" s="313"/>
      <c r="G83" s="313"/>
      <c r="H83" s="313"/>
      <c r="I83" s="1028"/>
      <c r="J83" s="1028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3"/>
      <c r="S83" s="1024"/>
      <c r="T83" s="1032"/>
      <c r="U83" s="1024"/>
      <c r="V83" s="261"/>
      <c r="W83" s="1100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19"/>
      <c r="B84" s="1019"/>
      <c r="C84" s="1019"/>
      <c r="D84" s="1019"/>
      <c r="E84" s="1019"/>
      <c r="F84" s="313"/>
      <c r="G84" s="313"/>
      <c r="H84" s="313"/>
      <c r="I84" s="1028"/>
      <c r="J84" s="1028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01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19"/>
      <c r="B85" s="1019"/>
      <c r="C85" s="1019"/>
      <c r="D85" s="1019"/>
      <c r="E85" s="313"/>
      <c r="F85" s="447"/>
      <c r="G85" s="447"/>
      <c r="H85" s="447"/>
      <c r="I85" s="1028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19"/>
      <c r="B86" s="1019"/>
      <c r="C86" s="1019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19"/>
      <c r="B87" s="1019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19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19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9">
        <f>mergeValue(A92)</f>
        <v>1</v>
      </c>
      <c r="M92" s="588" t="s">
        <v>21</v>
      </c>
      <c r="N92" s="700"/>
      <c r="O92" s="1087"/>
      <c r="P92" s="1088"/>
      <c r="Q92" s="1088"/>
      <c r="R92" s="1088"/>
      <c r="S92" s="1088"/>
      <c r="T92" s="1088"/>
      <c r="U92" s="1088"/>
      <c r="V92" s="1088"/>
      <c r="W92" s="1088"/>
      <c r="X92" s="1088"/>
      <c r="Y92" s="1088"/>
      <c r="Z92" s="1088"/>
      <c r="AA92" s="1088"/>
      <c r="AB92" s="1088"/>
      <c r="AC92" s="1088"/>
      <c r="AD92" s="1088"/>
      <c r="AE92" s="1088"/>
      <c r="AF92" s="1088"/>
      <c r="AG92" s="1088"/>
      <c r="AH92" s="1088"/>
      <c r="AI92" s="1088"/>
      <c r="AJ92" s="1088"/>
      <c r="AK92" s="1088"/>
      <c r="AL92" s="1088"/>
      <c r="AM92" s="1088"/>
      <c r="AN92" s="1088"/>
      <c r="AO92" s="1088"/>
      <c r="AP92" s="1088"/>
      <c r="AQ92" s="1089"/>
      <c r="AR92" s="853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19"/>
      <c r="B93" s="1019">
        <v>1</v>
      </c>
      <c r="C93" s="709"/>
      <c r="D93" s="709"/>
      <c r="E93" s="712"/>
      <c r="F93" s="711"/>
      <c r="G93" s="711"/>
      <c r="H93" s="711"/>
      <c r="I93" s="694"/>
      <c r="J93" s="689"/>
      <c r="L93" s="879" t="str">
        <f>mergeValue(A93) &amp;"."&amp; mergeValue(B93)</f>
        <v>1.1</v>
      </c>
      <c r="M93" s="677" t="s">
        <v>16</v>
      </c>
      <c r="N93" s="700"/>
      <c r="O93" s="1087"/>
      <c r="P93" s="1088"/>
      <c r="Q93" s="1088"/>
      <c r="R93" s="1088"/>
      <c r="S93" s="1088"/>
      <c r="T93" s="1088"/>
      <c r="U93" s="1088"/>
      <c r="V93" s="1088"/>
      <c r="W93" s="1088"/>
      <c r="X93" s="1088"/>
      <c r="Y93" s="1088"/>
      <c r="Z93" s="1088"/>
      <c r="AA93" s="1088"/>
      <c r="AB93" s="1088"/>
      <c r="AC93" s="1088"/>
      <c r="AD93" s="1088"/>
      <c r="AE93" s="1088"/>
      <c r="AF93" s="1088"/>
      <c r="AG93" s="1088"/>
      <c r="AH93" s="1088"/>
      <c r="AI93" s="1088"/>
      <c r="AJ93" s="1088"/>
      <c r="AK93" s="1088"/>
      <c r="AL93" s="1088"/>
      <c r="AM93" s="1088"/>
      <c r="AN93" s="1088"/>
      <c r="AO93" s="1088"/>
      <c r="AP93" s="1088"/>
      <c r="AQ93" s="1089"/>
      <c r="AR93" s="853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19"/>
      <c r="B94" s="1019"/>
      <c r="C94" s="1019">
        <v>1</v>
      </c>
      <c r="D94" s="709"/>
      <c r="E94" s="712"/>
      <c r="F94" s="711"/>
      <c r="G94" s="711"/>
      <c r="H94" s="711"/>
      <c r="I94" s="718"/>
      <c r="J94" s="689"/>
      <c r="K94" s="674"/>
      <c r="L94" s="879" t="str">
        <f>mergeValue(A94) &amp;"."&amp; mergeValue(B94)&amp;"."&amp; mergeValue(C94)</f>
        <v>1.1.1</v>
      </c>
      <c r="M94" s="678" t="s">
        <v>560</v>
      </c>
      <c r="N94" s="700"/>
      <c r="O94" s="1087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1088"/>
      <c r="AC94" s="1088"/>
      <c r="AD94" s="1088"/>
      <c r="AE94" s="1088"/>
      <c r="AF94" s="1088"/>
      <c r="AG94" s="1088"/>
      <c r="AH94" s="1088"/>
      <c r="AI94" s="1088"/>
      <c r="AJ94" s="1088"/>
      <c r="AK94" s="1088"/>
      <c r="AL94" s="1088"/>
      <c r="AM94" s="1088"/>
      <c r="AN94" s="1088"/>
      <c r="AO94" s="1088"/>
      <c r="AP94" s="1088"/>
      <c r="AQ94" s="1089"/>
      <c r="AR94" s="853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19"/>
      <c r="B95" s="1019"/>
      <c r="C95" s="1019"/>
      <c r="D95" s="1019">
        <v>1</v>
      </c>
      <c r="E95" s="712"/>
      <c r="F95" s="711"/>
      <c r="G95" s="711"/>
      <c r="H95" s="1028"/>
      <c r="I95" s="689"/>
      <c r="J95" s="689"/>
      <c r="K95" s="674"/>
      <c r="L95" s="879" t="str">
        <f>mergeValue(A95) &amp;"."&amp; mergeValue(B95)&amp;"."&amp; mergeValue(C95)&amp;"."&amp; mergeValue(D95)</f>
        <v>1.1.1.1</v>
      </c>
      <c r="M95" s="679" t="s">
        <v>384</v>
      </c>
      <c r="N95" s="700"/>
      <c r="O95" s="1090"/>
      <c r="P95" s="1091"/>
      <c r="Q95" s="1091"/>
      <c r="R95" s="1091"/>
      <c r="S95" s="1091"/>
      <c r="T95" s="1091"/>
      <c r="U95" s="1091"/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1"/>
      <c r="AG95" s="1091"/>
      <c r="AH95" s="1091"/>
      <c r="AI95" s="1091"/>
      <c r="AJ95" s="1091"/>
      <c r="AK95" s="1091"/>
      <c r="AL95" s="1091"/>
      <c r="AM95" s="1091"/>
      <c r="AN95" s="1091"/>
      <c r="AO95" s="1091"/>
      <c r="AP95" s="1091"/>
      <c r="AQ95" s="1092"/>
      <c r="AR95" s="853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19"/>
      <c r="B96" s="1019"/>
      <c r="C96" s="1019"/>
      <c r="D96" s="1019"/>
      <c r="E96" s="1020" t="s">
        <v>83</v>
      </c>
      <c r="F96" s="709"/>
      <c r="G96" s="711"/>
      <c r="H96" s="1028"/>
      <c r="I96" s="1028"/>
      <c r="J96" s="718"/>
      <c r="K96" s="674"/>
      <c r="L96" s="879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93"/>
      <c r="P96" s="1094"/>
      <c r="Q96" s="1094"/>
      <c r="R96" s="1094"/>
      <c r="S96" s="1094"/>
      <c r="T96" s="1094"/>
      <c r="U96" s="1094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4"/>
      <c r="AG96" s="1094"/>
      <c r="AH96" s="1094"/>
      <c r="AI96" s="1094"/>
      <c r="AJ96" s="1094"/>
      <c r="AK96" s="1094"/>
      <c r="AL96" s="1094"/>
      <c r="AM96" s="1094"/>
      <c r="AN96" s="1094"/>
      <c r="AO96" s="1094"/>
      <c r="AP96" s="1094"/>
      <c r="AQ96" s="1095"/>
      <c r="AR96" s="853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19"/>
      <c r="B97" s="1019"/>
      <c r="C97" s="1019"/>
      <c r="D97" s="1019"/>
      <c r="E97" s="1020"/>
      <c r="F97" s="1019">
        <v>1</v>
      </c>
      <c r="G97" s="709"/>
      <c r="H97" s="1028"/>
      <c r="I97" s="1028"/>
      <c r="J97" s="1028"/>
      <c r="K97" s="718"/>
      <c r="L97" s="879" t="str">
        <f>mergeValue(A97) &amp;"."&amp; mergeValue(B97)&amp;"."&amp; mergeValue(C97)&amp;"."&amp; mergeValue(D97)&amp;"."&amp; mergeValue(E97)&amp;"."&amp; mergeValue(F97)</f>
        <v>1.1.1.1.1.1</v>
      </c>
      <c r="M97" s="725"/>
      <c r="N97" s="1035"/>
      <c r="O97" s="691"/>
      <c r="P97" s="691"/>
      <c r="Q97" s="691"/>
      <c r="R97" s="691"/>
      <c r="S97" s="904"/>
      <c r="T97" s="904"/>
      <c r="U97" s="904"/>
      <c r="V97" s="904"/>
      <c r="W97" s="904"/>
      <c r="X97" s="691"/>
      <c r="Y97" s="1023"/>
      <c r="Z97" s="1038" t="s">
        <v>74</v>
      </c>
      <c r="AA97" s="1023"/>
      <c r="AB97" s="1038" t="s">
        <v>74</v>
      </c>
      <c r="AC97" s="691"/>
      <c r="AD97" s="691"/>
      <c r="AE97" s="691"/>
      <c r="AF97" s="691"/>
      <c r="AG97" s="904"/>
      <c r="AH97" s="904"/>
      <c r="AI97" s="904"/>
      <c r="AJ97" s="904"/>
      <c r="AK97" s="904"/>
      <c r="AL97" s="691"/>
      <c r="AM97" s="1023"/>
      <c r="AN97" s="1038" t="s">
        <v>74</v>
      </c>
      <c r="AO97" s="1023"/>
      <c r="AP97" s="1038" t="s">
        <v>75</v>
      </c>
      <c r="AQ97" s="699"/>
      <c r="AR97" s="990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19"/>
      <c r="B98" s="1019"/>
      <c r="C98" s="1019"/>
      <c r="D98" s="1019"/>
      <c r="E98" s="1020"/>
      <c r="F98" s="1019"/>
      <c r="G98" s="709"/>
      <c r="H98" s="1028"/>
      <c r="I98" s="1028"/>
      <c r="J98" s="1028"/>
      <c r="K98" s="718"/>
      <c r="L98" s="683"/>
      <c r="M98" s="721"/>
      <c r="N98" s="1035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3"/>
      <c r="Z98" s="1038"/>
      <c r="AA98" s="1032"/>
      <c r="AB98" s="1038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3"/>
      <c r="AN98" s="1038"/>
      <c r="AO98" s="1032"/>
      <c r="AP98" s="1038"/>
      <c r="AQ98" s="699"/>
      <c r="AR98" s="991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19"/>
      <c r="B99" s="1019"/>
      <c r="C99" s="1019"/>
      <c r="D99" s="1019"/>
      <c r="E99" s="1020"/>
      <c r="F99" s="1019"/>
      <c r="G99" s="709"/>
      <c r="H99" s="1028"/>
      <c r="I99" s="1028"/>
      <c r="J99" s="1028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4"/>
      <c r="AO99" s="844"/>
      <c r="AP99" s="844"/>
      <c r="AQ99" s="690"/>
      <c r="AR99" s="991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19"/>
      <c r="B100" s="1019"/>
      <c r="C100" s="1019"/>
      <c r="D100" s="1019"/>
      <c r="E100" s="1020"/>
      <c r="F100" s="713"/>
      <c r="G100" s="711"/>
      <c r="H100" s="1028"/>
      <c r="I100" s="1028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4"/>
      <c r="AO100" s="844"/>
      <c r="AP100" s="844"/>
      <c r="AQ100" s="690"/>
      <c r="AR100" s="992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19"/>
      <c r="B101" s="1019"/>
      <c r="C101" s="1019"/>
      <c r="D101" s="1019"/>
      <c r="E101" s="712"/>
      <c r="F101" s="713"/>
      <c r="G101" s="711"/>
      <c r="H101" s="1028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4"/>
      <c r="AO101" s="844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19"/>
      <c r="B102" s="1019"/>
      <c r="C102" s="1019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4"/>
      <c r="AO102" s="844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19"/>
      <c r="B103" s="1019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697"/>
      <c r="AN103" s="844"/>
      <c r="AO103" s="844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19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697"/>
      <c r="AN104" s="844"/>
      <c r="AO104" s="844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697"/>
      <c r="AN105" s="844"/>
      <c r="AO105" s="844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1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8"/>
      <c r="P111" s="1088"/>
      <c r="Q111" s="1088"/>
      <c r="R111" s="1088"/>
      <c r="S111" s="1088"/>
      <c r="T111" s="1088"/>
      <c r="U111" s="1088"/>
      <c r="V111" s="1089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8"/>
      <c r="P112" s="1088"/>
      <c r="Q112" s="1088"/>
      <c r="R112" s="1088"/>
      <c r="S112" s="1088"/>
      <c r="T112" s="1088"/>
      <c r="U112" s="1088"/>
      <c r="V112" s="1089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8"/>
      <c r="P113" s="1088"/>
      <c r="Q113" s="1088"/>
      <c r="R113" s="1088"/>
      <c r="S113" s="1088"/>
      <c r="T113" s="1088"/>
      <c r="U113" s="1088"/>
      <c r="V113" s="1089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8"/>
      <c r="P114" s="1088"/>
      <c r="Q114" s="1088"/>
      <c r="R114" s="1088"/>
      <c r="S114" s="1088"/>
      <c r="T114" s="1088"/>
      <c r="U114" s="1088"/>
      <c r="V114" s="1089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7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7"/>
      <c r="J116" s="1058"/>
      <c r="L116" s="165" t="s">
        <v>20</v>
      </c>
      <c r="M116" s="168" t="s">
        <v>10</v>
      </c>
      <c r="N116" s="251"/>
      <c r="O116" s="1104"/>
      <c r="P116" s="1105"/>
      <c r="Q116" s="1105"/>
      <c r="R116" s="1105"/>
      <c r="S116" s="1105"/>
      <c r="T116" s="1105"/>
      <c r="U116" s="1105"/>
      <c r="V116" s="1106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7"/>
      <c r="J117" s="1058"/>
      <c r="K117" s="194"/>
      <c r="L117" s="166"/>
      <c r="M117" s="169"/>
      <c r="N117" s="196"/>
      <c r="O117" s="187"/>
      <c r="P117" s="187"/>
      <c r="Q117" s="187"/>
      <c r="R117" s="1102"/>
      <c r="S117" s="1126" t="s">
        <v>74</v>
      </c>
      <c r="T117" s="1102"/>
      <c r="U117" s="1096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7"/>
      <c r="J118" s="1058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103"/>
      <c r="S118" s="1127"/>
      <c r="T118" s="1103"/>
      <c r="U118" s="1097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7"/>
      <c r="J119" s="1058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7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8"/>
      <c r="P128" s="1088"/>
      <c r="Q128" s="1088"/>
      <c r="R128" s="1088"/>
      <c r="S128" s="1088"/>
      <c r="T128" s="1088"/>
      <c r="U128" s="1088"/>
      <c r="V128" s="1089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8"/>
      <c r="P129" s="1088"/>
      <c r="Q129" s="1088"/>
      <c r="R129" s="1088"/>
      <c r="S129" s="1088"/>
      <c r="T129" s="1088"/>
      <c r="U129" s="1088"/>
      <c r="V129" s="1089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8"/>
      <c r="P130" s="1088"/>
      <c r="Q130" s="1088"/>
      <c r="R130" s="1088"/>
      <c r="S130" s="1088"/>
      <c r="T130" s="1088"/>
      <c r="U130" s="1088"/>
      <c r="V130" s="1089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8"/>
      <c r="P131" s="1088"/>
      <c r="Q131" s="1088"/>
      <c r="R131" s="1088"/>
      <c r="S131" s="1088"/>
      <c r="T131" s="1088"/>
      <c r="U131" s="1088"/>
      <c r="V131" s="1089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7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7"/>
      <c r="J133" s="1058"/>
      <c r="L133" s="165" t="s">
        <v>20</v>
      </c>
      <c r="M133" s="168" t="s">
        <v>10</v>
      </c>
      <c r="N133" s="251"/>
      <c r="O133" s="1104"/>
      <c r="P133" s="1105"/>
      <c r="Q133" s="1105"/>
      <c r="R133" s="1105"/>
      <c r="S133" s="1105"/>
      <c r="T133" s="1105"/>
      <c r="U133" s="1105"/>
      <c r="V133" s="1106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7"/>
      <c r="J134" s="1058"/>
      <c r="K134" s="194"/>
      <c r="L134" s="166"/>
      <c r="M134" s="169"/>
      <c r="N134" s="196"/>
      <c r="O134" s="187"/>
      <c r="P134" s="187"/>
      <c r="Q134" s="187"/>
      <c r="R134" s="1102"/>
      <c r="S134" s="1126" t="s">
        <v>74</v>
      </c>
      <c r="T134" s="1102"/>
      <c r="U134" s="1096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7"/>
      <c r="J135" s="1058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103"/>
      <c r="S135" s="1127"/>
      <c r="T135" s="1103"/>
      <c r="U135" s="1097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7"/>
      <c r="J136" s="1058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7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8"/>
      <c r="P145" s="1088"/>
      <c r="Q145" s="1088"/>
      <c r="R145" s="1088"/>
      <c r="S145" s="1088"/>
      <c r="T145" s="1088"/>
      <c r="U145" s="1088"/>
      <c r="V145" s="1089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8"/>
      <c r="P146" s="1088"/>
      <c r="Q146" s="1088"/>
      <c r="R146" s="1088"/>
      <c r="S146" s="1088"/>
      <c r="T146" s="1088"/>
      <c r="U146" s="1088"/>
      <c r="V146" s="1089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8"/>
      <c r="P147" s="1088"/>
      <c r="Q147" s="1088"/>
      <c r="R147" s="1088"/>
      <c r="S147" s="1088"/>
      <c r="T147" s="1088"/>
      <c r="U147" s="1088"/>
      <c r="V147" s="1089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8"/>
      <c r="P148" s="1088"/>
      <c r="Q148" s="1088"/>
      <c r="R148" s="1088"/>
      <c r="S148" s="1088"/>
      <c r="T148" s="1088"/>
      <c r="U148" s="1088"/>
      <c r="V148" s="1089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7"/>
      <c r="J149" s="176"/>
      <c r="L149" s="165" t="s">
        <v>12</v>
      </c>
      <c r="M149" s="167" t="s">
        <v>9</v>
      </c>
      <c r="N149" s="186"/>
      <c r="O149" s="1093"/>
      <c r="P149" s="1094"/>
      <c r="Q149" s="1094"/>
      <c r="R149" s="1094"/>
      <c r="S149" s="1094"/>
      <c r="T149" s="1094"/>
      <c r="U149" s="1094"/>
      <c r="V149" s="1095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7"/>
      <c r="J150" s="1058"/>
      <c r="L150" s="165" t="s">
        <v>20</v>
      </c>
      <c r="M150" s="168" t="s">
        <v>10</v>
      </c>
      <c r="N150" s="251"/>
      <c r="O150" s="1104"/>
      <c r="P150" s="1105"/>
      <c r="Q150" s="1105"/>
      <c r="R150" s="1105"/>
      <c r="S150" s="1105"/>
      <c r="T150" s="1105"/>
      <c r="U150" s="1105"/>
      <c r="V150" s="1106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7"/>
      <c r="J151" s="1058"/>
      <c r="K151" s="194"/>
      <c r="L151" s="166"/>
      <c r="M151" s="169"/>
      <c r="N151" s="196"/>
      <c r="O151" s="297"/>
      <c r="P151" s="187"/>
      <c r="Q151" s="187"/>
      <c r="R151" s="1102"/>
      <c r="S151" s="1126" t="s">
        <v>74</v>
      </c>
      <c r="T151" s="1102"/>
      <c r="U151" s="1096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7"/>
      <c r="J152" s="1058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103"/>
      <c r="S152" s="1127"/>
      <c r="T152" s="1103"/>
      <c r="U152" s="1097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7"/>
      <c r="J153" s="1058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7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3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30"/>
      <c r="O163" s="1131"/>
      <c r="P163" s="1131"/>
      <c r="Q163" s="1131"/>
      <c r="R163" s="1131"/>
      <c r="S163" s="1131"/>
      <c r="T163" s="1131"/>
      <c r="U163" s="1131"/>
      <c r="V163" s="1131"/>
      <c r="W163" s="1131"/>
      <c r="X163" s="1131"/>
      <c r="Y163" s="1131"/>
      <c r="Z163" s="1131"/>
      <c r="AA163" s="1131"/>
      <c r="AB163" s="1131"/>
      <c r="AC163" s="1131"/>
      <c r="AD163" s="1131"/>
      <c r="AE163" s="1131"/>
      <c r="AF163" s="1131"/>
      <c r="AG163" s="1131"/>
      <c r="AH163" s="1131"/>
      <c r="AI163" s="1131"/>
      <c r="AJ163" s="1131"/>
      <c r="AK163" s="1131"/>
      <c r="AL163" s="1071"/>
      <c r="AM163" s="862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3"/>
      <c r="B164" s="1053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128"/>
      <c r="O164" s="1129"/>
      <c r="P164" s="1129"/>
      <c r="Q164" s="1129"/>
      <c r="R164" s="1129"/>
      <c r="S164" s="1129"/>
      <c r="T164" s="1129"/>
      <c r="U164" s="1129"/>
      <c r="V164" s="1129"/>
      <c r="W164" s="1129"/>
      <c r="X164" s="1129"/>
      <c r="Y164" s="1129"/>
      <c r="Z164" s="1129"/>
      <c r="AA164" s="1129"/>
      <c r="AB164" s="1129"/>
      <c r="AC164" s="1129"/>
      <c r="AD164" s="1129"/>
      <c r="AE164" s="1129"/>
      <c r="AF164" s="1129"/>
      <c r="AG164" s="1129"/>
      <c r="AH164" s="1129"/>
      <c r="AI164" s="1129"/>
      <c r="AJ164" s="1129"/>
      <c r="AK164" s="1129"/>
      <c r="AL164" s="1079"/>
      <c r="AM164" s="861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3"/>
      <c r="B165" s="1053"/>
      <c r="C165" s="1053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128"/>
      <c r="O165" s="1129"/>
      <c r="P165" s="1129"/>
      <c r="Q165" s="1129"/>
      <c r="R165" s="1129"/>
      <c r="S165" s="1129"/>
      <c r="T165" s="1129"/>
      <c r="U165" s="1129"/>
      <c r="V165" s="1129"/>
      <c r="W165" s="1129"/>
      <c r="X165" s="1129"/>
      <c r="Y165" s="1129"/>
      <c r="Z165" s="1129"/>
      <c r="AA165" s="1129"/>
      <c r="AB165" s="1129"/>
      <c r="AC165" s="1129"/>
      <c r="AD165" s="1129"/>
      <c r="AE165" s="1129"/>
      <c r="AF165" s="1129"/>
      <c r="AG165" s="1129"/>
      <c r="AH165" s="1129"/>
      <c r="AI165" s="1129"/>
      <c r="AJ165" s="1129"/>
      <c r="AK165" s="1129"/>
      <c r="AL165" s="1079"/>
      <c r="AM165" s="861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3"/>
      <c r="B166" s="1053"/>
      <c r="C166" s="1053"/>
      <c r="D166" s="1053">
        <v>1</v>
      </c>
      <c r="E166" s="276"/>
      <c r="F166" s="320"/>
      <c r="G166" s="535"/>
      <c r="H166" s="535"/>
      <c r="I166" s="1057"/>
      <c r="J166" s="1058"/>
      <c r="K166" s="1028"/>
      <c r="L166" s="1059" t="str">
        <f>mergeValue(A166) &amp;"."&amp; mergeValue(B166)&amp;"."&amp; mergeValue(C166)&amp;"."&amp; mergeValue(D166)</f>
        <v>1.1.1.1</v>
      </c>
      <c r="M166" s="1060"/>
      <c r="N166" s="1024" t="s">
        <v>74</v>
      </c>
      <c r="O166" s="1054"/>
      <c r="P166" s="1063" t="s">
        <v>83</v>
      </c>
      <c r="Q166" s="1064"/>
      <c r="R166" s="1024" t="s">
        <v>75</v>
      </c>
      <c r="S166" s="1054"/>
      <c r="T166" s="1061">
        <v>1</v>
      </c>
      <c r="U166" s="1065"/>
      <c r="V166" s="1024" t="s">
        <v>75</v>
      </c>
      <c r="W166" s="1054"/>
      <c r="X166" s="1061">
        <v>1</v>
      </c>
      <c r="Y166" s="1062"/>
      <c r="Z166" s="1024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8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3"/>
      <c r="B167" s="1053"/>
      <c r="C167" s="1053"/>
      <c r="D167" s="1053"/>
      <c r="E167" s="276"/>
      <c r="F167" s="320"/>
      <c r="G167" s="535"/>
      <c r="H167" s="535"/>
      <c r="I167" s="1057"/>
      <c r="J167" s="1058"/>
      <c r="K167" s="1028"/>
      <c r="L167" s="1059"/>
      <c r="M167" s="1060"/>
      <c r="N167" s="1024"/>
      <c r="O167" s="1054"/>
      <c r="P167" s="1063"/>
      <c r="Q167" s="1064"/>
      <c r="R167" s="1024"/>
      <c r="S167" s="1054"/>
      <c r="T167" s="1061"/>
      <c r="U167" s="1066"/>
      <c r="V167" s="1024"/>
      <c r="W167" s="1054"/>
      <c r="X167" s="1061"/>
      <c r="Y167" s="1062"/>
      <c r="Z167" s="1024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8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3"/>
      <c r="B168" s="1053"/>
      <c r="C168" s="1053"/>
      <c r="D168" s="1053"/>
      <c r="E168" s="276"/>
      <c r="F168" s="320"/>
      <c r="G168" s="535"/>
      <c r="H168" s="535"/>
      <c r="I168" s="1057"/>
      <c r="J168" s="1058"/>
      <c r="K168" s="1028"/>
      <c r="L168" s="1059"/>
      <c r="M168" s="1060"/>
      <c r="N168" s="1024"/>
      <c r="O168" s="1054"/>
      <c r="P168" s="1063"/>
      <c r="Q168" s="1064"/>
      <c r="R168" s="1024"/>
      <c r="S168" s="1054"/>
      <c r="T168" s="1061"/>
      <c r="U168" s="1067"/>
      <c r="V168" s="1024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8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3"/>
      <c r="B169" s="1053"/>
      <c r="C169" s="1053"/>
      <c r="D169" s="1053"/>
      <c r="E169" s="276"/>
      <c r="F169" s="320"/>
      <c r="G169" s="535"/>
      <c r="H169" s="535"/>
      <c r="I169" s="1057"/>
      <c r="J169" s="1058"/>
      <c r="K169" s="1028"/>
      <c r="L169" s="1059"/>
      <c r="M169" s="1060"/>
      <c r="N169" s="1024"/>
      <c r="O169" s="1054"/>
      <c r="P169" s="1063"/>
      <c r="Q169" s="1064"/>
      <c r="R169" s="1024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8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3"/>
      <c r="B170" s="1053"/>
      <c r="C170" s="1053"/>
      <c r="D170" s="1053"/>
      <c r="E170" s="322"/>
      <c r="F170" s="323"/>
      <c r="G170" s="322"/>
      <c r="H170" s="322"/>
      <c r="I170" s="1057"/>
      <c r="J170" s="1058"/>
      <c r="K170" s="1028"/>
      <c r="L170" s="1059"/>
      <c r="M170" s="1060"/>
      <c r="N170" s="1024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8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3"/>
      <c r="B171" s="1053"/>
      <c r="C171" s="1053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8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3"/>
      <c r="B172" s="1053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3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3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30"/>
      <c r="O178" s="1131"/>
      <c r="P178" s="1131"/>
      <c r="Q178" s="1131"/>
      <c r="R178" s="1131"/>
      <c r="S178" s="1131"/>
      <c r="T178" s="1131"/>
      <c r="U178" s="1131"/>
      <c r="V178" s="1131"/>
      <c r="W178" s="1131"/>
      <c r="X178" s="1131"/>
      <c r="Y178" s="1131"/>
      <c r="Z178" s="1131"/>
      <c r="AA178" s="1131"/>
      <c r="AB178" s="1131"/>
      <c r="AC178" s="1131"/>
      <c r="AD178" s="1131"/>
      <c r="AE178" s="1131"/>
      <c r="AF178" s="1131"/>
      <c r="AG178" s="1131"/>
      <c r="AH178" s="1131"/>
      <c r="AI178" s="1131"/>
      <c r="AJ178" s="1131"/>
      <c r="AK178" s="1071"/>
      <c r="AL178" s="862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3"/>
      <c r="B179" s="1053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128"/>
      <c r="O179" s="1129"/>
      <c r="P179" s="1129"/>
      <c r="Q179" s="1129"/>
      <c r="R179" s="1129"/>
      <c r="S179" s="1129"/>
      <c r="T179" s="1129"/>
      <c r="U179" s="1129"/>
      <c r="V179" s="1129"/>
      <c r="W179" s="1129"/>
      <c r="X179" s="1129"/>
      <c r="Y179" s="1129"/>
      <c r="Z179" s="1129"/>
      <c r="AA179" s="1129"/>
      <c r="AB179" s="1129"/>
      <c r="AC179" s="1129"/>
      <c r="AD179" s="1129"/>
      <c r="AE179" s="1129"/>
      <c r="AF179" s="1129"/>
      <c r="AG179" s="1129"/>
      <c r="AH179" s="1129"/>
      <c r="AI179" s="1129"/>
      <c r="AJ179" s="1129"/>
      <c r="AK179" s="1079"/>
      <c r="AL179" s="861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3"/>
      <c r="B180" s="1053"/>
      <c r="C180" s="1053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128"/>
      <c r="O180" s="1129"/>
      <c r="P180" s="1129"/>
      <c r="Q180" s="1129"/>
      <c r="R180" s="1129"/>
      <c r="S180" s="1129"/>
      <c r="T180" s="1129"/>
      <c r="U180" s="1129"/>
      <c r="V180" s="1129"/>
      <c r="W180" s="1129"/>
      <c r="X180" s="1129"/>
      <c r="Y180" s="1129"/>
      <c r="Z180" s="1129"/>
      <c r="AA180" s="1129"/>
      <c r="AB180" s="1129"/>
      <c r="AC180" s="1129"/>
      <c r="AD180" s="1129"/>
      <c r="AE180" s="1129"/>
      <c r="AF180" s="1129"/>
      <c r="AG180" s="1129"/>
      <c r="AH180" s="1129"/>
      <c r="AI180" s="1129"/>
      <c r="AJ180" s="1129"/>
      <c r="AK180" s="1079"/>
      <c r="AL180" s="861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3"/>
      <c r="B181" s="1053"/>
      <c r="C181" s="1053"/>
      <c r="D181" s="1053">
        <v>1</v>
      </c>
      <c r="E181" s="276"/>
      <c r="F181" s="320"/>
      <c r="G181" s="535"/>
      <c r="H181" s="535"/>
      <c r="I181" s="1057"/>
      <c r="J181" s="1058"/>
      <c r="K181" s="1028"/>
      <c r="L181" s="1080" t="str">
        <f>mergeValue(A181) &amp;"."&amp; mergeValue(B181)&amp;"."&amp; mergeValue(C181)&amp;"."&amp; mergeValue(D181)</f>
        <v>1.1.1.1</v>
      </c>
      <c r="M181" s="1073"/>
      <c r="N181" s="1075"/>
      <c r="O181" s="1063" t="s">
        <v>83</v>
      </c>
      <c r="P181" s="1064"/>
      <c r="Q181" s="1024" t="s">
        <v>75</v>
      </c>
      <c r="R181" s="1054"/>
      <c r="S181" s="1061">
        <v>1</v>
      </c>
      <c r="T181" s="1065"/>
      <c r="U181" s="1024" t="s">
        <v>75</v>
      </c>
      <c r="V181" s="1054"/>
      <c r="W181" s="1061" t="s">
        <v>83</v>
      </c>
      <c r="X181" s="1062"/>
      <c r="Y181" s="1024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8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3"/>
      <c r="B182" s="1053"/>
      <c r="C182" s="1053"/>
      <c r="D182" s="1053"/>
      <c r="E182" s="276"/>
      <c r="F182" s="320"/>
      <c r="G182" s="535"/>
      <c r="H182" s="535"/>
      <c r="I182" s="1057"/>
      <c r="J182" s="1058"/>
      <c r="K182" s="1028"/>
      <c r="L182" s="1059"/>
      <c r="M182" s="1074"/>
      <c r="N182" s="1075"/>
      <c r="O182" s="1063"/>
      <c r="P182" s="1064"/>
      <c r="Q182" s="1024"/>
      <c r="R182" s="1054"/>
      <c r="S182" s="1061"/>
      <c r="T182" s="1066"/>
      <c r="U182" s="1024"/>
      <c r="V182" s="1054"/>
      <c r="W182" s="1061"/>
      <c r="X182" s="1062"/>
      <c r="Y182" s="1024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8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3"/>
      <c r="B183" s="1053"/>
      <c r="C183" s="1053"/>
      <c r="D183" s="1053"/>
      <c r="E183" s="276"/>
      <c r="F183" s="320"/>
      <c r="G183" s="535"/>
      <c r="H183" s="535"/>
      <c r="I183" s="1057"/>
      <c r="J183" s="1058"/>
      <c r="K183" s="1028"/>
      <c r="L183" s="1059"/>
      <c r="M183" s="1074"/>
      <c r="N183" s="1075"/>
      <c r="O183" s="1063"/>
      <c r="P183" s="1064"/>
      <c r="Q183" s="1024"/>
      <c r="R183" s="1054"/>
      <c r="S183" s="1061"/>
      <c r="T183" s="1067"/>
      <c r="U183" s="1024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8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3"/>
      <c r="B184" s="1053"/>
      <c r="C184" s="1053"/>
      <c r="D184" s="1053"/>
      <c r="E184" s="276"/>
      <c r="F184" s="320"/>
      <c r="G184" s="535"/>
      <c r="H184" s="535"/>
      <c r="I184" s="1057"/>
      <c r="J184" s="1058"/>
      <c r="K184" s="1028"/>
      <c r="L184" s="1059"/>
      <c r="M184" s="1074"/>
      <c r="N184" s="1075"/>
      <c r="O184" s="1063"/>
      <c r="P184" s="1064"/>
      <c r="Q184" s="1024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8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3"/>
      <c r="B185" s="1053"/>
      <c r="C185" s="1053"/>
      <c r="D185" s="1053"/>
      <c r="E185" s="322"/>
      <c r="F185" s="323"/>
      <c r="G185" s="322"/>
      <c r="H185" s="322"/>
      <c r="I185" s="1057"/>
      <c r="J185" s="1058"/>
      <c r="K185" s="1028"/>
      <c r="L185" s="1059"/>
      <c r="M185" s="1074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8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3"/>
      <c r="B186" s="1053"/>
      <c r="C186" s="1053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8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3"/>
      <c r="B187" s="1053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3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4" t="s">
        <v>75</v>
      </c>
      <c r="R197" s="1109"/>
      <c r="S197" s="1061">
        <v>1</v>
      </c>
      <c r="T197" s="1108"/>
      <c r="U197" s="1024" t="s">
        <v>74</v>
      </c>
      <c r="V197" s="1054"/>
      <c r="W197" s="1061">
        <v>1</v>
      </c>
      <c r="X197" s="1107"/>
      <c r="Y197" s="1024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4"/>
      <c r="R198" s="1109"/>
      <c r="S198" s="1061"/>
      <c r="T198" s="1108"/>
      <c r="U198" s="1024"/>
      <c r="V198" s="1054"/>
      <c r="W198" s="1061"/>
      <c r="X198" s="1107"/>
      <c r="Y198" s="1024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4"/>
      <c r="R199" s="1109"/>
      <c r="S199" s="1061"/>
      <c r="T199" s="1108"/>
      <c r="U199" s="1024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4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33"/>
      <c r="D246" s="938">
        <v>1</v>
      </c>
      <c r="E246" s="1033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33"/>
      <c r="D247" s="938"/>
      <c r="E247" s="1033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34"/>
      <c r="D251" s="346"/>
      <c r="E251" s="570"/>
      <c r="F251" s="1135"/>
      <c r="G251" s="938">
        <v>0</v>
      </c>
      <c r="H251" s="1132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34"/>
      <c r="D252" s="346"/>
      <c r="E252" s="570"/>
      <c r="F252" s="1135"/>
      <c r="G252" s="938"/>
      <c r="H252" s="1132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6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6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6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6"/>
      <c r="B289" s="986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Нижегородская область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6"/>
      <c r="B290" s="986"/>
      <c r="C290" s="986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6"/>
      <c r="B291" s="986"/>
      <c r="C291" s="986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8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6"/>
      <c r="B292" s="986"/>
      <c r="C292" s="986"/>
      <c r="D292" s="438"/>
      <c r="F292" s="519"/>
      <c r="G292" s="520" t="s">
        <v>4</v>
      </c>
      <c r="H292" s="521"/>
      <c r="I292" s="1018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6"/>
      <c r="B293" s="986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6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1"/>
      <c r="B301" s="821"/>
      <c r="C301" s="821"/>
      <c r="D301" s="821"/>
      <c r="E301" s="821"/>
      <c r="F301" s="821"/>
      <c r="G301" s="821"/>
      <c r="H301" s="821"/>
      <c r="I301" s="821"/>
      <c r="J301" s="821"/>
      <c r="K301" s="821"/>
      <c r="L301" s="821"/>
      <c r="M301" s="821"/>
      <c r="N301" s="821"/>
      <c r="O301" s="821"/>
      <c r="P301" s="821"/>
      <c r="Q301" s="821"/>
      <c r="R301" s="821"/>
      <c r="S301" s="821"/>
      <c r="T301" s="821"/>
      <c r="U301" s="821"/>
      <c r="V301" s="821"/>
      <c r="W301" s="821"/>
      <c r="X301" s="821"/>
      <c r="Y301" s="821"/>
      <c r="Z301" s="821"/>
      <c r="AA301" s="821"/>
      <c r="AB301" s="821"/>
      <c r="AC301" s="821"/>
      <c r="AD301" s="821"/>
      <c r="AE301" s="821"/>
      <c r="AF301" s="821"/>
      <c r="AG301" s="821"/>
      <c r="AH301" s="821"/>
      <c r="AI301" s="821"/>
      <c r="AJ301" s="821"/>
      <c r="AK301" s="821"/>
      <c r="AL301" s="821"/>
      <c r="AM301" s="821"/>
      <c r="AN301" s="821"/>
      <c r="AO301" s="821"/>
      <c r="AP301" s="821"/>
      <c r="AQ301" s="821"/>
      <c r="AR301" s="821"/>
      <c r="AS301" s="821"/>
      <c r="AT301" s="821"/>
      <c r="AU301" s="821"/>
      <c r="AV301" s="821"/>
      <c r="AW301" s="821"/>
      <c r="AX301" s="821"/>
      <c r="AY301" s="821"/>
      <c r="AZ301" s="821"/>
      <c r="BA301" s="821"/>
      <c r="BB301" s="821"/>
      <c r="BC301" s="821"/>
      <c r="BD301" s="821"/>
      <c r="BE301" s="821"/>
      <c r="BF301" s="821"/>
      <c r="BG301" s="821"/>
      <c r="BH301" s="821"/>
      <c r="BI301" s="821"/>
      <c r="BJ301" s="821"/>
      <c r="BK301" s="821"/>
      <c r="BL301" s="821"/>
      <c r="BM301" s="821"/>
      <c r="BN301" s="821"/>
      <c r="BO301" s="821"/>
      <c r="BP301" s="821"/>
      <c r="BQ301" s="821"/>
      <c r="BR301" s="821"/>
      <c r="BS301" s="821"/>
      <c r="BT301" s="821"/>
      <c r="BU301" s="821"/>
      <c r="BV301" s="821"/>
      <c r="BW301" s="821"/>
      <c r="BX301" s="821"/>
      <c r="BY301" s="821"/>
      <c r="BZ301" s="821"/>
      <c r="CA301" s="821"/>
      <c r="CB301" s="821"/>
      <c r="CC301" s="821"/>
      <c r="CD301" s="821"/>
      <c r="CE301" s="821"/>
    </row>
    <row r="302" spans="1:83" ht="17.100000000000001" customHeight="1">
      <c r="A302" s="822" t="s">
        <v>604</v>
      </c>
      <c r="B302" s="822"/>
      <c r="C302" s="822"/>
      <c r="D302" s="822"/>
      <c r="E302" s="822"/>
      <c r="F302" s="822"/>
      <c r="G302" s="822"/>
      <c r="H302" s="822"/>
      <c r="I302" s="822"/>
      <c r="J302" s="822"/>
      <c r="K302" s="822"/>
      <c r="L302" s="822"/>
      <c r="M302" s="822"/>
      <c r="N302" s="822"/>
      <c r="O302" s="822"/>
      <c r="P302" s="822"/>
      <c r="Q302" s="822"/>
      <c r="R302" s="822"/>
      <c r="S302" s="822"/>
      <c r="T302" s="822"/>
      <c r="U302" s="822"/>
      <c r="V302" s="822"/>
      <c r="W302" s="822"/>
      <c r="X302" s="822"/>
      <c r="Y302" s="822"/>
      <c r="Z302" s="822"/>
      <c r="AA302" s="822"/>
      <c r="AB302" s="822"/>
      <c r="AC302" s="822"/>
      <c r="AD302" s="822"/>
      <c r="AE302" s="822"/>
      <c r="AF302" s="822"/>
      <c r="AG302" s="822"/>
      <c r="AH302" s="822"/>
      <c r="AI302" s="822"/>
      <c r="AJ302" s="822"/>
      <c r="AK302" s="822"/>
      <c r="AL302" s="822"/>
      <c r="AM302" s="822"/>
      <c r="AN302" s="822"/>
      <c r="AO302" s="822"/>
      <c r="AP302" s="822"/>
      <c r="AQ302" s="822"/>
      <c r="AR302" s="822"/>
      <c r="AS302" s="822"/>
      <c r="AT302" s="822"/>
      <c r="AU302" s="822"/>
      <c r="AV302" s="822"/>
      <c r="AW302" s="822"/>
      <c r="AX302" s="822"/>
      <c r="AY302" s="822"/>
      <c r="AZ302" s="822"/>
      <c r="BA302" s="822"/>
      <c r="BB302" s="822"/>
      <c r="BC302" s="822"/>
      <c r="BD302" s="822"/>
      <c r="BE302" s="822"/>
      <c r="BF302" s="822"/>
      <c r="BG302" s="822"/>
      <c r="BH302" s="822"/>
      <c r="BI302" s="822"/>
      <c r="BJ302" s="822"/>
      <c r="BK302" s="822"/>
      <c r="BL302" s="822"/>
      <c r="BM302" s="822"/>
      <c r="BN302" s="822"/>
      <c r="BO302" s="822"/>
      <c r="BP302" s="822"/>
      <c r="BQ302" s="822"/>
      <c r="BR302" s="822"/>
      <c r="BS302" s="822"/>
      <c r="BT302" s="822"/>
      <c r="BU302" s="822"/>
      <c r="BV302" s="822"/>
      <c r="BW302" s="822"/>
      <c r="BX302" s="822"/>
      <c r="BY302" s="822"/>
      <c r="BZ302" s="822"/>
      <c r="CA302" s="822"/>
      <c r="CB302" s="822"/>
      <c r="CC302" s="822"/>
      <c r="CD302" s="822"/>
      <c r="CE302" s="822"/>
    </row>
    <row r="303" spans="1:83" ht="17.100000000000001" customHeight="1">
      <c r="A303" s="821"/>
      <c r="B303" s="821"/>
      <c r="C303" s="821"/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1"/>
      <c r="X303" s="821"/>
      <c r="Y303" s="821"/>
      <c r="Z303" s="821"/>
      <c r="AA303" s="821"/>
      <c r="AB303" s="821"/>
      <c r="AC303" s="821"/>
      <c r="AD303" s="821"/>
      <c r="AE303" s="821"/>
      <c r="AF303" s="821"/>
      <c r="AG303" s="821"/>
      <c r="AH303" s="821"/>
      <c r="AI303" s="821"/>
      <c r="AJ303" s="821"/>
      <c r="AK303" s="821"/>
      <c r="AL303" s="821"/>
      <c r="AM303" s="821"/>
      <c r="AN303" s="821"/>
      <c r="AO303" s="821"/>
      <c r="AP303" s="821"/>
      <c r="AQ303" s="821"/>
      <c r="AR303" s="821"/>
      <c r="AS303" s="821"/>
      <c r="AT303" s="821"/>
      <c r="AU303" s="821"/>
      <c r="AV303" s="821"/>
      <c r="AW303" s="821"/>
      <c r="AX303" s="821"/>
      <c r="AY303" s="821"/>
      <c r="AZ303" s="821"/>
      <c r="BA303" s="821"/>
      <c r="BB303" s="821"/>
      <c r="BC303" s="821"/>
      <c r="BD303" s="821"/>
      <c r="BE303" s="821"/>
      <c r="BF303" s="821"/>
      <c r="BG303" s="821"/>
      <c r="BH303" s="821"/>
      <c r="BI303" s="821"/>
      <c r="BJ303" s="821"/>
      <c r="BK303" s="821"/>
      <c r="BL303" s="821"/>
      <c r="BM303" s="821"/>
      <c r="BN303" s="821"/>
      <c r="BO303" s="821"/>
      <c r="BP303" s="821"/>
      <c r="BQ303" s="821"/>
      <c r="BR303" s="821"/>
      <c r="BS303" s="821"/>
      <c r="BT303" s="821"/>
      <c r="BU303" s="821"/>
      <c r="BV303" s="821"/>
      <c r="BW303" s="821"/>
      <c r="BX303" s="821"/>
      <c r="BY303" s="821"/>
      <c r="BZ303" s="821"/>
      <c r="CA303" s="821"/>
      <c r="CB303" s="821"/>
      <c r="CC303" s="821"/>
      <c r="CD303" s="821"/>
      <c r="CE303" s="821"/>
    </row>
    <row r="304" spans="1:83" ht="17.100000000000001" customHeight="1">
      <c r="A304" s="825"/>
      <c r="B304" s="828"/>
      <c r="C304" s="824"/>
      <c r="D304" s="829"/>
      <c r="E304" s="832"/>
      <c r="F304" s="854"/>
      <c r="G304" s="849"/>
      <c r="H304" s="833"/>
      <c r="I304" s="830"/>
      <c r="J304" s="830"/>
      <c r="K304" s="823"/>
      <c r="L304" s="823"/>
      <c r="M304" s="823"/>
      <c r="N304" s="823"/>
      <c r="O304" s="823"/>
      <c r="P304" s="823"/>
      <c r="Q304" s="823"/>
      <c r="R304" s="823"/>
      <c r="S304" s="823"/>
      <c r="T304" s="823"/>
      <c r="U304" s="823"/>
      <c r="V304" s="823"/>
      <c r="W304" s="823"/>
      <c r="X304" s="823"/>
      <c r="Y304" s="823"/>
      <c r="Z304" s="823"/>
      <c r="AA304" s="823"/>
      <c r="AB304" s="823"/>
      <c r="AC304" s="823"/>
      <c r="AD304" s="823"/>
      <c r="AE304" s="823"/>
      <c r="AF304" s="823"/>
      <c r="AG304" s="823"/>
      <c r="AH304" s="823"/>
      <c r="AI304" s="823"/>
      <c r="AJ304" s="823"/>
      <c r="AK304" s="823"/>
      <c r="AL304" s="823"/>
      <c r="AM304" s="823"/>
      <c r="AN304" s="823"/>
      <c r="AO304" s="823"/>
      <c r="AP304" s="823"/>
      <c r="AQ304" s="823"/>
      <c r="AR304" s="823"/>
      <c r="AS304" s="823"/>
      <c r="AT304" s="823"/>
      <c r="AU304" s="823"/>
      <c r="AV304" s="823"/>
      <c r="AW304" s="823"/>
      <c r="AX304" s="823"/>
      <c r="AY304" s="823"/>
      <c r="AZ304" s="823"/>
      <c r="BA304" s="823"/>
      <c r="BB304" s="823"/>
      <c r="BC304" s="823"/>
      <c r="BD304" s="823"/>
      <c r="BE304" s="823"/>
      <c r="BF304" s="823"/>
      <c r="BG304" s="823"/>
      <c r="BH304" s="823"/>
      <c r="BI304" s="823"/>
      <c r="BJ304" s="823"/>
      <c r="BK304" s="823"/>
      <c r="BL304" s="823"/>
      <c r="BM304" s="823"/>
      <c r="BN304" s="823"/>
      <c r="BO304" s="823"/>
      <c r="BP304" s="823"/>
      <c r="BQ304" s="823"/>
      <c r="BR304" s="823"/>
      <c r="BS304" s="823"/>
      <c r="BT304" s="823"/>
      <c r="BU304" s="823"/>
      <c r="BV304" s="823"/>
      <c r="BW304" s="823"/>
      <c r="BX304" s="823"/>
      <c r="BY304" s="823"/>
      <c r="BZ304" s="823"/>
      <c r="CA304" s="823"/>
      <c r="CB304" s="823"/>
      <c r="CC304" s="823"/>
      <c r="CD304" s="823"/>
      <c r="CE304" s="823"/>
    </row>
    <row r="305" spans="1:83" ht="17.100000000000001" customHeight="1">
      <c r="A305" s="821"/>
      <c r="B305" s="821"/>
      <c r="C305" s="821"/>
      <c r="D305" s="821"/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21"/>
      <c r="B306" s="821"/>
      <c r="C306" s="821"/>
      <c r="D306" s="821"/>
      <c r="E306" s="821"/>
      <c r="F306" s="821"/>
      <c r="G306" s="821"/>
      <c r="H306" s="821"/>
      <c r="I306" s="821"/>
      <c r="J306" s="821"/>
      <c r="K306" s="821"/>
      <c r="L306" s="821"/>
      <c r="M306" s="821"/>
      <c r="N306" s="821"/>
      <c r="O306" s="821"/>
      <c r="P306" s="821"/>
      <c r="Q306" s="821"/>
      <c r="R306" s="821"/>
      <c r="S306" s="821"/>
      <c r="T306" s="821"/>
      <c r="U306" s="821"/>
      <c r="V306" s="821"/>
      <c r="W306" s="821"/>
      <c r="X306" s="821"/>
      <c r="Y306" s="821"/>
      <c r="Z306" s="821"/>
      <c r="AA306" s="821"/>
      <c r="AB306" s="821"/>
      <c r="AC306" s="821"/>
      <c r="AD306" s="821"/>
      <c r="AE306" s="821"/>
      <c r="AF306" s="821"/>
      <c r="AG306" s="821"/>
      <c r="AH306" s="821"/>
      <c r="AI306" s="821"/>
      <c r="AJ306" s="821"/>
      <c r="AK306" s="821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1"/>
      <c r="BF306" s="821"/>
      <c r="BG306" s="821"/>
      <c r="BH306" s="821"/>
      <c r="BI306" s="821"/>
      <c r="BJ306" s="821"/>
      <c r="BK306" s="821"/>
      <c r="BL306" s="821"/>
      <c r="BM306" s="821"/>
      <c r="BN306" s="821"/>
      <c r="BO306" s="821"/>
      <c r="BP306" s="821"/>
      <c r="BQ306" s="821"/>
      <c r="BR306" s="821"/>
      <c r="BS306" s="821"/>
      <c r="BT306" s="821"/>
      <c r="BU306" s="821"/>
      <c r="BV306" s="821"/>
      <c r="BW306" s="821"/>
      <c r="BX306" s="821"/>
      <c r="BY306" s="821"/>
      <c r="BZ306" s="821"/>
      <c r="CA306" s="821"/>
      <c r="CB306" s="821"/>
      <c r="CC306" s="821"/>
      <c r="CD306" s="821"/>
      <c r="CE306" s="821"/>
    </row>
    <row r="307" spans="1:83" ht="17.100000000000001" customHeight="1">
      <c r="A307" s="822" t="s">
        <v>605</v>
      </c>
      <c r="B307" s="822"/>
      <c r="C307" s="822"/>
      <c r="D307" s="822"/>
      <c r="E307" s="822"/>
      <c r="F307" s="822"/>
      <c r="G307" s="822"/>
      <c r="H307" s="822"/>
      <c r="I307" s="822"/>
      <c r="J307" s="822"/>
      <c r="K307" s="822"/>
      <c r="L307" s="822"/>
      <c r="M307" s="822"/>
      <c r="N307" s="822"/>
      <c r="O307" s="822"/>
      <c r="P307" s="822"/>
      <c r="Q307" s="822"/>
      <c r="R307" s="822"/>
      <c r="S307" s="822"/>
      <c r="T307" s="822"/>
      <c r="U307" s="822"/>
      <c r="V307" s="822"/>
      <c r="W307" s="822"/>
      <c r="X307" s="822"/>
      <c r="Y307" s="822"/>
      <c r="Z307" s="822"/>
      <c r="AA307" s="822"/>
      <c r="AB307" s="822"/>
      <c r="AC307" s="822"/>
      <c r="AD307" s="822"/>
      <c r="AE307" s="822"/>
      <c r="AF307" s="822"/>
      <c r="AG307" s="822"/>
      <c r="AH307" s="822"/>
      <c r="AI307" s="822"/>
      <c r="AJ307" s="822"/>
      <c r="AK307" s="822"/>
      <c r="AL307" s="822"/>
      <c r="AM307" s="822"/>
      <c r="AN307" s="822"/>
      <c r="AO307" s="822"/>
      <c r="AP307" s="822"/>
      <c r="AQ307" s="822"/>
      <c r="AR307" s="822"/>
      <c r="AS307" s="822"/>
      <c r="AT307" s="822"/>
      <c r="AU307" s="822"/>
      <c r="AV307" s="822"/>
      <c r="AW307" s="822"/>
      <c r="AX307" s="822"/>
      <c r="AY307" s="822"/>
      <c r="AZ307" s="822"/>
      <c r="BA307" s="822"/>
      <c r="BB307" s="822"/>
      <c r="BC307" s="822"/>
      <c r="BD307" s="822"/>
      <c r="BE307" s="822"/>
      <c r="BF307" s="822"/>
      <c r="BG307" s="822"/>
      <c r="BH307" s="822"/>
      <c r="BI307" s="822"/>
      <c r="BJ307" s="822"/>
      <c r="BK307" s="822"/>
      <c r="BL307" s="822"/>
      <c r="BM307" s="822"/>
      <c r="BN307" s="822"/>
      <c r="BO307" s="822"/>
      <c r="BP307" s="822"/>
      <c r="BQ307" s="822"/>
      <c r="BR307" s="822"/>
      <c r="BS307" s="822"/>
      <c r="BT307" s="822"/>
      <c r="BU307" s="822"/>
      <c r="BV307" s="822"/>
      <c r="BW307" s="822"/>
      <c r="BX307" s="822"/>
      <c r="BY307" s="822"/>
      <c r="BZ307" s="822"/>
      <c r="CA307" s="822"/>
      <c r="CB307" s="822"/>
      <c r="CC307" s="822"/>
      <c r="CD307" s="822"/>
      <c r="CE307" s="822"/>
    </row>
    <row r="308" spans="1:83" ht="17.100000000000001" customHeight="1">
      <c r="A308" s="821"/>
      <c r="B308" s="821"/>
      <c r="C308" s="821"/>
      <c r="D308" s="821"/>
      <c r="E308" s="821"/>
      <c r="F308" s="821"/>
      <c r="G308" s="821"/>
      <c r="H308" s="821"/>
      <c r="I308" s="821"/>
      <c r="J308" s="821"/>
      <c r="K308" s="821"/>
      <c r="L308" s="821"/>
      <c r="M308" s="821"/>
      <c r="N308" s="821"/>
      <c r="O308" s="821"/>
      <c r="P308" s="821"/>
      <c r="Q308" s="821"/>
      <c r="R308" s="821"/>
      <c r="S308" s="821"/>
      <c r="T308" s="821"/>
      <c r="U308" s="821"/>
      <c r="V308" s="821"/>
      <c r="W308" s="821"/>
      <c r="X308" s="821"/>
      <c r="Y308" s="821"/>
      <c r="Z308" s="821"/>
      <c r="AA308" s="821"/>
      <c r="AB308" s="821"/>
      <c r="AC308" s="821"/>
      <c r="AD308" s="821"/>
      <c r="AE308" s="821"/>
      <c r="AF308" s="821"/>
      <c r="AG308" s="821"/>
      <c r="AH308" s="821"/>
      <c r="AI308" s="821"/>
      <c r="AJ308" s="821"/>
      <c r="AK308" s="821"/>
      <c r="AL308" s="821"/>
      <c r="AM308" s="821"/>
      <c r="AN308" s="821"/>
      <c r="AO308" s="821"/>
      <c r="AP308" s="821"/>
      <c r="AQ308" s="821"/>
      <c r="AR308" s="821"/>
      <c r="AS308" s="821"/>
      <c r="AT308" s="821"/>
      <c r="AU308" s="821"/>
      <c r="AV308" s="821"/>
      <c r="AW308" s="821"/>
      <c r="AX308" s="821"/>
      <c r="AY308" s="821"/>
      <c r="AZ308" s="821"/>
      <c r="BA308" s="821"/>
      <c r="BB308" s="821"/>
      <c r="BC308" s="821"/>
      <c r="BD308" s="821"/>
      <c r="BE308" s="821"/>
      <c r="BF308" s="821"/>
      <c r="BG308" s="821"/>
      <c r="BH308" s="821"/>
      <c r="BI308" s="821"/>
      <c r="BJ308" s="821"/>
      <c r="BK308" s="821"/>
      <c r="BL308" s="821"/>
      <c r="BM308" s="821"/>
      <c r="BN308" s="821"/>
      <c r="BO308" s="821"/>
      <c r="BP308" s="821"/>
      <c r="BQ308" s="821"/>
      <c r="BR308" s="821"/>
      <c r="BS308" s="821"/>
      <c r="BT308" s="821"/>
      <c r="BU308" s="821"/>
      <c r="BV308" s="821"/>
      <c r="BW308" s="821"/>
      <c r="BX308" s="821"/>
      <c r="BY308" s="821"/>
      <c r="BZ308" s="821"/>
      <c r="CA308" s="821"/>
      <c r="CB308" s="821"/>
      <c r="CC308" s="821"/>
      <c r="CD308" s="821"/>
      <c r="CE308" s="821"/>
    </row>
    <row r="309" spans="1:83" ht="17.100000000000001" customHeight="1">
      <c r="A309" s="831"/>
      <c r="B309" s="828"/>
      <c r="C309" s="824"/>
      <c r="D309" s="1012"/>
      <c r="E309" s="1013"/>
      <c r="F309" s="1014"/>
      <c r="G309" s="834"/>
      <c r="H309" s="863"/>
      <c r="I309" s="855"/>
      <c r="J309" s="854"/>
      <c r="K309" s="834" t="s">
        <v>434</v>
      </c>
      <c r="L309" s="1018" t="s">
        <v>598</v>
      </c>
      <c r="M309" s="839"/>
      <c r="N309" s="830"/>
      <c r="O309" s="830"/>
      <c r="P309" s="823"/>
      <c r="Q309" s="823"/>
      <c r="R309" s="823"/>
      <c r="S309" s="823"/>
      <c r="T309" s="823"/>
      <c r="U309" s="823"/>
      <c r="V309" s="823"/>
      <c r="W309" s="823"/>
      <c r="X309" s="823"/>
      <c r="Y309" s="823"/>
      <c r="Z309" s="823"/>
      <c r="AA309" s="823"/>
      <c r="AB309" s="823"/>
      <c r="AC309" s="823"/>
      <c r="AD309" s="823"/>
      <c r="AE309" s="823"/>
      <c r="AF309" s="823"/>
      <c r="AG309" s="823"/>
      <c r="AH309" s="823"/>
      <c r="AI309" s="823"/>
      <c r="AJ309" s="823"/>
      <c r="AK309" s="823"/>
      <c r="AL309" s="823"/>
      <c r="AM309" s="823"/>
      <c r="AN309" s="823"/>
      <c r="AO309" s="823"/>
      <c r="AP309" s="823"/>
      <c r="AQ309" s="823"/>
      <c r="AR309" s="823"/>
      <c r="AS309" s="823"/>
      <c r="AT309" s="823"/>
      <c r="AU309" s="823"/>
      <c r="AV309" s="823"/>
      <c r="AW309" s="823"/>
      <c r="AX309" s="823"/>
      <c r="AY309" s="823"/>
      <c r="AZ309" s="823"/>
      <c r="BA309" s="823"/>
      <c r="BB309" s="823"/>
      <c r="BC309" s="823"/>
      <c r="BD309" s="823"/>
      <c r="BE309" s="823"/>
      <c r="BF309" s="823"/>
      <c r="BG309" s="823"/>
      <c r="BH309" s="823"/>
      <c r="BI309" s="823"/>
      <c r="BJ309" s="823"/>
      <c r="BK309" s="823"/>
      <c r="BL309" s="823"/>
      <c r="BM309" s="823"/>
      <c r="BN309" s="823"/>
      <c r="BO309" s="823"/>
      <c r="BP309" s="823"/>
      <c r="BQ309" s="823"/>
      <c r="BR309" s="823"/>
      <c r="BS309" s="823"/>
      <c r="BT309" s="823"/>
      <c r="BU309" s="823"/>
      <c r="BV309" s="823"/>
      <c r="BW309" s="823"/>
      <c r="BX309" s="823"/>
      <c r="BY309" s="823"/>
      <c r="BZ309" s="823"/>
      <c r="CA309" s="823"/>
      <c r="CB309" s="823"/>
      <c r="CC309" s="823"/>
      <c r="CD309" s="823"/>
      <c r="CE309" s="823"/>
    </row>
    <row r="310" spans="1:83" ht="17.100000000000001" customHeight="1">
      <c r="A310" s="831"/>
      <c r="B310" s="828"/>
      <c r="C310" s="824"/>
      <c r="D310" s="1012"/>
      <c r="E310" s="1013"/>
      <c r="F310" s="1014"/>
      <c r="G310" s="826"/>
      <c r="H310" s="838" t="s">
        <v>258</v>
      </c>
      <c r="I310" s="836"/>
      <c r="J310" s="836"/>
      <c r="K310" s="835"/>
      <c r="L310" s="1018"/>
      <c r="M310" s="839"/>
      <c r="N310" s="830"/>
      <c r="O310" s="830"/>
      <c r="P310" s="823"/>
      <c r="Q310" s="823"/>
      <c r="R310" s="823"/>
      <c r="S310" s="823"/>
      <c r="T310" s="823"/>
      <c r="U310" s="823"/>
      <c r="V310" s="823"/>
      <c r="W310" s="823"/>
      <c r="X310" s="823"/>
      <c r="Y310" s="823"/>
      <c r="Z310" s="823"/>
      <c r="AA310" s="823"/>
      <c r="AB310" s="823"/>
      <c r="AC310" s="823"/>
      <c r="AD310" s="823"/>
      <c r="AE310" s="823"/>
      <c r="AF310" s="823"/>
      <c r="AG310" s="823"/>
      <c r="AH310" s="823"/>
      <c r="AI310" s="823"/>
      <c r="AJ310" s="823"/>
      <c r="AK310" s="823"/>
      <c r="AL310" s="823"/>
      <c r="AM310" s="823"/>
      <c r="AN310" s="823"/>
      <c r="AO310" s="823"/>
      <c r="AP310" s="823"/>
      <c r="AQ310" s="823"/>
      <c r="AR310" s="823"/>
      <c r="AS310" s="823"/>
      <c r="AT310" s="823"/>
      <c r="AU310" s="823"/>
      <c r="AV310" s="823"/>
      <c r="AW310" s="823"/>
      <c r="AX310" s="823"/>
      <c r="AY310" s="823"/>
      <c r="AZ310" s="823"/>
      <c r="BA310" s="823"/>
      <c r="BB310" s="823"/>
      <c r="BC310" s="823"/>
      <c r="BD310" s="823"/>
      <c r="BE310" s="823"/>
      <c r="BF310" s="823"/>
      <c r="BG310" s="823"/>
      <c r="BH310" s="823"/>
      <c r="BI310" s="823"/>
      <c r="BJ310" s="823"/>
      <c r="BK310" s="823"/>
      <c r="BL310" s="823"/>
      <c r="BM310" s="823"/>
      <c r="BN310" s="823"/>
      <c r="BO310" s="823"/>
      <c r="BP310" s="823"/>
      <c r="BQ310" s="823"/>
      <c r="BR310" s="823"/>
      <c r="BS310" s="823"/>
      <c r="BT310" s="823"/>
      <c r="BU310" s="823"/>
      <c r="BV310" s="823"/>
      <c r="BW310" s="823"/>
      <c r="BX310" s="823"/>
      <c r="BY310" s="823"/>
      <c r="BZ310" s="823"/>
      <c r="CA310" s="823"/>
      <c r="CB310" s="823"/>
      <c r="CC310" s="823"/>
      <c r="CD310" s="823"/>
      <c r="CE310" s="823"/>
    </row>
    <row r="311" spans="1:83" ht="17.100000000000001" customHeight="1">
      <c r="A311" s="821"/>
      <c r="B311" s="821"/>
      <c r="C311" s="821"/>
      <c r="D311" s="821"/>
      <c r="E311" s="821"/>
      <c r="F311" s="821"/>
      <c r="G311" s="821"/>
      <c r="H311" s="821"/>
      <c r="I311" s="821"/>
      <c r="J311" s="821"/>
      <c r="K311" s="821"/>
      <c r="L311" s="821"/>
      <c r="M311" s="821"/>
      <c r="N311" s="821"/>
      <c r="O311" s="821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21"/>
      <c r="B312" s="821"/>
      <c r="C312" s="821"/>
      <c r="D312" s="821"/>
      <c r="E312" s="821"/>
      <c r="F312" s="821"/>
      <c r="G312" s="821"/>
      <c r="H312" s="821"/>
      <c r="I312" s="821"/>
      <c r="J312" s="821"/>
      <c r="K312" s="821"/>
      <c r="L312" s="821"/>
      <c r="M312" s="821"/>
      <c r="N312" s="821"/>
      <c r="O312" s="821"/>
      <c r="P312" s="821"/>
      <c r="Q312" s="821"/>
      <c r="R312" s="821"/>
      <c r="S312" s="821"/>
      <c r="T312" s="821"/>
      <c r="U312" s="821"/>
      <c r="V312" s="821"/>
      <c r="W312" s="821"/>
      <c r="X312" s="821"/>
      <c r="Y312" s="821"/>
      <c r="Z312" s="821"/>
      <c r="AA312" s="821"/>
      <c r="AB312" s="821"/>
      <c r="AC312" s="821"/>
      <c r="AD312" s="821"/>
      <c r="AE312" s="821"/>
      <c r="AF312" s="821"/>
      <c r="AG312" s="821"/>
      <c r="AH312" s="821"/>
      <c r="AI312" s="821"/>
      <c r="AJ312" s="821"/>
      <c r="AK312" s="821"/>
      <c r="AL312" s="821"/>
      <c r="AM312" s="821"/>
      <c r="AN312" s="821"/>
      <c r="AO312" s="821"/>
      <c r="AP312" s="821"/>
      <c r="AQ312" s="821"/>
      <c r="AR312" s="821"/>
      <c r="AS312" s="821"/>
      <c r="AT312" s="821"/>
      <c r="AU312" s="821"/>
      <c r="AV312" s="821"/>
      <c r="AW312" s="821"/>
      <c r="AX312" s="821"/>
      <c r="AY312" s="821"/>
      <c r="AZ312" s="821"/>
      <c r="BA312" s="821"/>
      <c r="BB312" s="821"/>
      <c r="BC312" s="821"/>
      <c r="BD312" s="821"/>
      <c r="BE312" s="821"/>
      <c r="BF312" s="821"/>
      <c r="BG312" s="821"/>
      <c r="BH312" s="821"/>
      <c r="BI312" s="821"/>
      <c r="BJ312" s="821"/>
      <c r="BK312" s="821"/>
      <c r="BL312" s="821"/>
      <c r="BM312" s="821"/>
      <c r="BN312" s="821"/>
      <c r="BO312" s="821"/>
      <c r="BP312" s="821"/>
      <c r="BQ312" s="821"/>
      <c r="BR312" s="821"/>
      <c r="BS312" s="821"/>
      <c r="BT312" s="821"/>
      <c r="BU312" s="821"/>
      <c r="BV312" s="821"/>
      <c r="BW312" s="821"/>
      <c r="BX312" s="821"/>
      <c r="BY312" s="821"/>
      <c r="BZ312" s="821"/>
      <c r="CA312" s="821"/>
      <c r="CB312" s="821"/>
      <c r="CC312" s="821"/>
      <c r="CD312" s="821"/>
      <c r="CE312" s="821"/>
    </row>
    <row r="313" spans="1:83" ht="17.100000000000001" customHeight="1">
      <c r="A313" s="822" t="s">
        <v>606</v>
      </c>
      <c r="B313" s="822"/>
      <c r="C313" s="822"/>
      <c r="D313" s="822"/>
      <c r="E313" s="822"/>
      <c r="F313" s="822"/>
      <c r="G313" s="822"/>
      <c r="H313" s="822"/>
      <c r="I313" s="822"/>
      <c r="J313" s="822"/>
      <c r="K313" s="822"/>
      <c r="L313" s="822"/>
      <c r="M313" s="822"/>
      <c r="N313" s="822"/>
      <c r="O313" s="822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1"/>
      <c r="B314" s="821"/>
      <c r="C314" s="821"/>
      <c r="D314" s="821"/>
      <c r="E314" s="821"/>
      <c r="F314" s="821"/>
      <c r="G314" s="821"/>
      <c r="H314" s="821"/>
      <c r="I314" s="821"/>
      <c r="J314" s="821"/>
      <c r="K314" s="821"/>
      <c r="L314" s="821"/>
      <c r="M314" s="821"/>
      <c r="N314" s="821"/>
      <c r="O314" s="821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1"/>
      <c r="B315" s="828"/>
      <c r="C315" s="824"/>
      <c r="D315" s="1012"/>
      <c r="E315" s="1013"/>
      <c r="F315" s="1014"/>
      <c r="G315" s="834"/>
      <c r="H315" s="863"/>
      <c r="I315" s="855"/>
      <c r="J315" s="877"/>
      <c r="K315" s="834" t="s">
        <v>434</v>
      </c>
      <c r="L315" s="1018" t="s">
        <v>598</v>
      </c>
      <c r="M315" s="839"/>
      <c r="N315" s="830"/>
      <c r="O315" s="830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1"/>
      <c r="B316" s="828"/>
      <c r="C316" s="824"/>
      <c r="D316" s="1012"/>
      <c r="E316" s="1013"/>
      <c r="F316" s="1014"/>
      <c r="G316" s="826"/>
      <c r="H316" s="838" t="s">
        <v>258</v>
      </c>
      <c r="I316" s="836"/>
      <c r="J316" s="836"/>
      <c r="K316" s="835"/>
      <c r="L316" s="1018"/>
      <c r="M316" s="839"/>
      <c r="N316" s="830"/>
      <c r="O316" s="830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1"/>
      <c r="B317" s="821"/>
      <c r="C317" s="821"/>
      <c r="D317" s="821"/>
      <c r="E317" s="821"/>
      <c r="F317" s="821"/>
      <c r="G317" s="821"/>
      <c r="H317" s="821"/>
      <c r="I317" s="821"/>
      <c r="J317" s="821"/>
      <c r="K317" s="821"/>
      <c r="L317" s="821"/>
      <c r="M317" s="821"/>
      <c r="N317" s="821"/>
      <c r="O317" s="821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1"/>
      <c r="B318" s="821"/>
      <c r="C318" s="821"/>
      <c r="D318" s="821"/>
      <c r="E318" s="821"/>
      <c r="F318" s="821"/>
      <c r="G318" s="821"/>
      <c r="H318" s="821"/>
      <c r="I318" s="821"/>
      <c r="J318" s="821"/>
      <c r="K318" s="821"/>
      <c r="L318" s="821"/>
      <c r="M318" s="821"/>
      <c r="N318" s="821"/>
      <c r="O318" s="821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2" t="s">
        <v>607</v>
      </c>
      <c r="B319" s="822"/>
      <c r="C319" s="822"/>
      <c r="D319" s="822"/>
      <c r="E319" s="822"/>
      <c r="F319" s="822"/>
      <c r="G319" s="822"/>
      <c r="H319" s="822"/>
      <c r="I319" s="822"/>
      <c r="J319" s="822"/>
      <c r="K319" s="822"/>
      <c r="L319" s="822"/>
      <c r="M319" s="822"/>
      <c r="N319" s="822"/>
      <c r="O319" s="822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1"/>
      <c r="B320" s="821"/>
      <c r="C320" s="821"/>
      <c r="D320" s="821"/>
      <c r="E320" s="821"/>
      <c r="F320" s="821"/>
      <c r="G320" s="821"/>
      <c r="H320" s="821"/>
      <c r="I320" s="821"/>
      <c r="J320" s="821"/>
      <c r="K320" s="821"/>
      <c r="L320" s="821"/>
      <c r="M320" s="821"/>
      <c r="N320" s="821"/>
      <c r="O320" s="821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1"/>
      <c r="B321" s="828"/>
      <c r="C321" s="824"/>
      <c r="D321" s="829"/>
      <c r="E321" s="840"/>
      <c r="F321" s="841"/>
      <c r="G321" s="834"/>
      <c r="H321" s="863"/>
      <c r="I321" s="855"/>
      <c r="J321" s="854"/>
      <c r="K321" s="834" t="s">
        <v>434</v>
      </c>
      <c r="L321" s="837"/>
      <c r="M321" s="839"/>
      <c r="N321" s="830"/>
      <c r="O321" s="830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1"/>
      <c r="B322" s="821"/>
      <c r="C322" s="821"/>
      <c r="D322" s="821"/>
      <c r="E322" s="821"/>
      <c r="F322" s="821"/>
      <c r="G322" s="821"/>
      <c r="H322" s="821"/>
      <c r="I322" s="821"/>
      <c r="J322" s="821"/>
      <c r="K322" s="821"/>
      <c r="L322" s="821"/>
      <c r="M322" s="821"/>
      <c r="N322" s="821"/>
      <c r="O322" s="821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1"/>
      <c r="B323" s="821"/>
      <c r="C323" s="821"/>
      <c r="D323" s="821"/>
      <c r="E323" s="821"/>
      <c r="F323" s="821"/>
      <c r="G323" s="821"/>
      <c r="H323" s="821"/>
      <c r="I323" s="821"/>
      <c r="J323" s="821"/>
      <c r="K323" s="821"/>
      <c r="L323" s="821"/>
      <c r="M323" s="821"/>
      <c r="N323" s="821"/>
      <c r="O323" s="821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2" t="s">
        <v>608</v>
      </c>
      <c r="B324" s="822"/>
      <c r="C324" s="822"/>
      <c r="D324" s="822"/>
      <c r="E324" s="822"/>
      <c r="F324" s="822"/>
      <c r="G324" s="822"/>
      <c r="H324" s="822"/>
      <c r="I324" s="822"/>
      <c r="J324" s="822"/>
      <c r="K324" s="822"/>
      <c r="L324" s="822"/>
      <c r="M324" s="822"/>
      <c r="N324" s="822"/>
      <c r="O324" s="822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1"/>
      <c r="B325" s="821"/>
      <c r="C325" s="821"/>
      <c r="D325" s="821"/>
      <c r="E325" s="821"/>
      <c r="F325" s="821"/>
      <c r="G325" s="821"/>
      <c r="H325" s="821"/>
      <c r="I325" s="821"/>
      <c r="J325" s="821"/>
      <c r="K325" s="821"/>
      <c r="L325" s="821"/>
      <c r="M325" s="821"/>
      <c r="N325" s="821"/>
      <c r="O325" s="821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1"/>
      <c r="B326" s="828"/>
      <c r="C326" s="824"/>
      <c r="D326" s="829"/>
      <c r="E326" s="840"/>
      <c r="F326" s="841"/>
      <c r="G326" s="834"/>
      <c r="H326" s="863"/>
      <c r="I326" s="855"/>
      <c r="J326" s="877"/>
      <c r="K326" s="834" t="s">
        <v>434</v>
      </c>
      <c r="L326" s="837"/>
      <c r="M326" s="839"/>
      <c r="N326" s="830"/>
      <c r="O326" s="830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 link="1"/>
  <mergeCells count="241"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K241 M181 I281 E256 W111:W118 W145:W152 W128:W135 I293:I295 AB197 U209:X209 W202:X202 F226:F227 F230:F231 F234:F237 F222:F223 M213:P213 M217:P217 AC193 M166:M170 G276 E205 F241:H241 I266 E271 G261 E261 E266 G271 I271 I276:I277 E277 E246:E247 O48 O32 J14 E4 J9 O64:V64 R14:S14 R9:S9 O80 E304:G304 O95:AQ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S97:W97 AG97:AK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N166 Y197 U197 Q197 R166 U117:U118 U151:U152 S151:S152 S134:S135 S117:S118 U134:U135 Z166 V166 AI172:AI174 AI166 Y181 Q181 U181 AH181 AJ181 AK166 Z106 Z97:Z98 U34:U35 O9 K9 G9 S82:S83 U82:U83 U50:U51 S50:S51 S34:S35 U66:U67 S66:S67 O14 K14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4:R135 T134:T135 R117:R118 T117:T118 R151:R152 T151:T152 AG181 AI181 I241 J217:L217 T202:V202 R209:T209 J213:L213 AJ166 AH166 AA106 Y106 H309:I309 H315:I315 H321:I321 H326:I326 T66:T67 T34:T35 R66 T50:T51 R50 Y97 AA97:AA98 R34 T82:T83 R82 AO106 AM106 AM97 AO97:AO98"/>
    <dataValidation allowBlank="1" promptTitle="checkPeriodRange" sqref="AF182:AK182 Q152 Q135 Q118 AG167:AL167 R98:X98 Q83 Q67 Q35 Q51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Z99:Z105 S52:S57 S84:S89 S36:S41 S68:S73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  <dataValidation type="list" allowBlank="1" showInputMessage="1" showErrorMessage="1" errorTitle="Ошибка" error="Выберите значение из списка" sqref="O49 O96:P96 O81 O33 O65 AC96:AD9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7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6" t="s">
        <v>543</v>
      </c>
      <c r="BA1" s="1136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881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881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881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881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7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01.01.2022</v>
      </c>
      <c r="F29" s="371" t="str">
        <f>IF(periodEnd = "","", periodEnd)</f>
        <v>31.12.2022</v>
      </c>
      <c r="H29" s="372" t="s">
        <v>1268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7"/>
  <sheetViews>
    <sheetView showGridLines="0" workbookViewId="0"/>
  </sheetViews>
  <sheetFormatPr defaultRowHeight="11.25"/>
  <sheetData>
    <row r="1" spans="1:1">
      <c r="A1" s="878">
        <f>IF('Форма 1.10'!$F$10="",1,0)</f>
        <v>0</v>
      </c>
    </row>
    <row r="2" spans="1:1">
      <c r="A2" s="878">
        <f>IF('Форма 1.10'!$G$10="",1,0)</f>
        <v>0</v>
      </c>
    </row>
    <row r="3" spans="1:1">
      <c r="A3" s="878">
        <f>IF('Форма 1.10'!$F$11="",1,0)</f>
        <v>0</v>
      </c>
    </row>
    <row r="4" spans="1:1">
      <c r="A4" s="878">
        <f>IF('Форма 1.10'!$G$11="",1,0)</f>
        <v>0</v>
      </c>
    </row>
    <row r="5" spans="1:1">
      <c r="A5" s="878">
        <f>IF('Форма 1.10'!$F$12="",1,0)</f>
        <v>0</v>
      </c>
    </row>
    <row r="6" spans="1:1">
      <c r="A6" s="878">
        <f>IF('Форма 1.10'!$G$12="",1,0)</f>
        <v>0</v>
      </c>
    </row>
    <row r="7" spans="1:1">
      <c r="A7" s="878">
        <f>IF('Форма 1.10'!$F$13="",1,0)</f>
        <v>0</v>
      </c>
    </row>
    <row r="8" spans="1:1">
      <c r="A8" s="878">
        <f>IF('Форма 1.10'!$G$13="",1,0)</f>
        <v>0</v>
      </c>
    </row>
    <row r="9" spans="1:1">
      <c r="A9" s="878">
        <f>IF('Форма 1.11.1'!$J$15="",1,0)</f>
        <v>0</v>
      </c>
    </row>
    <row r="10" spans="1:1">
      <c r="A10" s="878">
        <f>IF('Форма 1.11.1'!$H$17="",1,0)</f>
        <v>0</v>
      </c>
    </row>
    <row r="11" spans="1:1">
      <c r="A11" s="878">
        <f>IF('Форма 1.11.1'!$I$17="",1,0)</f>
        <v>0</v>
      </c>
    </row>
    <row r="12" spans="1:1">
      <c r="A12" s="878">
        <f>IF('Форма 1.11.1'!$J$17="",1,0)</f>
        <v>0</v>
      </c>
    </row>
    <row r="13" spans="1:1">
      <c r="A13" s="878">
        <f>IF('Форма 1.11.1'!$H$23="",1,0)</f>
        <v>0</v>
      </c>
    </row>
    <row r="14" spans="1:1">
      <c r="A14" s="878">
        <f>IF('Форма 1.11.1'!$I$23="",1,0)</f>
        <v>0</v>
      </c>
    </row>
    <row r="15" spans="1:1">
      <c r="A15" s="878">
        <f>IF('Форма 1.11.1'!$J$23="",1,0)</f>
        <v>0</v>
      </c>
    </row>
    <row r="16" spans="1:1">
      <c r="A16" s="878">
        <f>IF('Форма 1.11.1'!$H$27="",1,0)</f>
        <v>0</v>
      </c>
    </row>
    <row r="17" spans="1:1">
      <c r="A17" s="878">
        <f>IF('Форма 1.11.1'!$I$27="",1,0)</f>
        <v>0</v>
      </c>
    </row>
    <row r="18" spans="1:1">
      <c r="A18" s="878">
        <f>IF('Форма 1.11.1'!$J$27="",1,0)</f>
        <v>0</v>
      </c>
    </row>
    <row r="19" spans="1:1">
      <c r="A19" s="878">
        <f>IF('Форма 1.11.1'!$H$30="",1,0)</f>
        <v>0</v>
      </c>
    </row>
    <row r="20" spans="1:1">
      <c r="A20" s="878">
        <f>IF('Форма 1.11.1'!$I$30="",1,0)</f>
        <v>0</v>
      </c>
    </row>
    <row r="21" spans="1:1">
      <c r="A21" s="878">
        <f>IF('Форма 1.11.1'!$J$30="",1,0)</f>
        <v>0</v>
      </c>
    </row>
    <row r="22" spans="1:1">
      <c r="A22" s="878">
        <f>IF('Форма 1.11.1'!$H$34="",1,0)</f>
        <v>0</v>
      </c>
    </row>
    <row r="23" spans="1:1">
      <c r="A23" s="878">
        <f>IF('Форма 1.11.1'!$I$34="",1,0)</f>
        <v>0</v>
      </c>
    </row>
    <row r="24" spans="1:1">
      <c r="A24" s="878">
        <f>IF('Форма 1.11.1'!$J$34="",1,0)</f>
        <v>0</v>
      </c>
    </row>
    <row r="25" spans="1:1">
      <c r="A25" s="878">
        <f>IF('Форма 1.11.2 | Т-транс'!$O$22="",1,0)</f>
        <v>1</v>
      </c>
    </row>
    <row r="26" spans="1:1">
      <c r="A26" s="878">
        <f>IF('Форма 1.11.2 | Т-транс'!$R$23="",1,0)</f>
        <v>1</v>
      </c>
    </row>
    <row r="27" spans="1:1">
      <c r="A27" s="878">
        <f>IF('Форма 1.11.2 | Т-транс'!$T$23="",1,0)</f>
        <v>1</v>
      </c>
    </row>
    <row r="28" spans="1:1">
      <c r="A28" s="878">
        <f>IF('Форма 1.11.2 | Т-транс'!$S$23="",1,0)</f>
        <v>0</v>
      </c>
    </row>
    <row r="29" spans="1:1">
      <c r="A29" s="878">
        <f>IF('Форма 1.11.2 | Т-транс'!$U$23="",1,0)</f>
        <v>0</v>
      </c>
    </row>
    <row r="30" spans="1:1">
      <c r="A30" s="878">
        <f>IF('Форма 1.11.2 | Т-гор.вода'!$O$22="",1,0)</f>
        <v>0</v>
      </c>
    </row>
    <row r="31" spans="1:1">
      <c r="A31" s="878">
        <f>IF('Форма 1.11.2 | Т-гор.вода'!$Y$23="",1,0)</f>
        <v>0</v>
      </c>
    </row>
    <row r="32" spans="1:1">
      <c r="A32" s="878">
        <f>IF('Форма 1.11.2 | Т-гор.вода'!$AA$23="",1,0)</f>
        <v>0</v>
      </c>
    </row>
    <row r="33" spans="1:1">
      <c r="A33" s="878">
        <f>IF('Форма 1.11.2 | Т-гор.вода'!$Z$23="",1,0)</f>
        <v>0</v>
      </c>
    </row>
    <row r="34" spans="1:1">
      <c r="A34" s="878">
        <f>IF('Форма 1.11.2 | Т-гор.вода'!$AB$23="",1,0)</f>
        <v>0</v>
      </c>
    </row>
    <row r="35" spans="1:1">
      <c r="A35" s="878">
        <f>IF('Форма 1.11.3 | Т-подкл(инд)'!$M$22="",1,0)</f>
        <v>1</v>
      </c>
    </row>
    <row r="36" spans="1:1">
      <c r="A36" s="878">
        <f>IF('Форма 1.11.3 | Т-подкл(инд)'!$Q$22="",1,0)</f>
        <v>1</v>
      </c>
    </row>
    <row r="37" spans="1:1">
      <c r="A37" s="878">
        <f>IF('Форма 1.11.3 | Т-подкл(инд)'!$AD$22="",1,0)</f>
        <v>1</v>
      </c>
    </row>
    <row r="38" spans="1:1">
      <c r="A38" s="878">
        <f>IF('Форма 1.11.3 | Т-подкл(инд)'!$AE$22="",1,0)</f>
        <v>1</v>
      </c>
    </row>
    <row r="39" spans="1:1">
      <c r="A39" s="878">
        <f>IF('Форма 1.11.3 | Т-подкл(инд)'!$AF$22="",1,0)</f>
        <v>1</v>
      </c>
    </row>
    <row r="40" spans="1:1">
      <c r="A40" s="878">
        <f>IF('Форма 1.11.3 | Т-подкл(инд)'!$AG$22="",1,0)</f>
        <v>1</v>
      </c>
    </row>
    <row r="41" spans="1:1">
      <c r="A41" s="878">
        <f>IF('Форма 1.11.3 | Т-подкл(инд)'!$AH$22="",1,0)</f>
        <v>1</v>
      </c>
    </row>
    <row r="42" spans="1:1">
      <c r="A42" s="878">
        <f>IF('Форма 1.11.3 | Т-подкл(инд)'!$AJ$22="",1,0)</f>
        <v>1</v>
      </c>
    </row>
    <row r="43" spans="1:1">
      <c r="A43" s="878">
        <f>IF('Форма 1.11.3 | Т-подкл(инд)'!$N$22="",1,0)</f>
        <v>0</v>
      </c>
    </row>
    <row r="44" spans="1:1">
      <c r="A44" s="878">
        <f>IF('Форма 1.11.3 | Т-подкл(инд)'!$R$22="",1,0)</f>
        <v>0</v>
      </c>
    </row>
    <row r="45" spans="1:1">
      <c r="A45" s="878">
        <f>IF('Форма 1.11.3 | Т-подкл(инд)'!$V$22="",1,0)</f>
        <v>0</v>
      </c>
    </row>
    <row r="46" spans="1:1">
      <c r="A46" s="878">
        <f>IF('Форма 1.11.3 | Т-подкл(инд)'!$Z$22="",1,0)</f>
        <v>0</v>
      </c>
    </row>
    <row r="47" spans="1:1">
      <c r="A47" s="878">
        <f>IF('Форма 1.11.3 | Т-подкл(инд)'!$AI$22="",1,0)</f>
        <v>0</v>
      </c>
    </row>
    <row r="48" spans="1:1">
      <c r="A48" s="878">
        <f>IF('Форма 1.11.3 | Т-подкл(инд)'!$AK$22="",1,0)</f>
        <v>0</v>
      </c>
    </row>
    <row r="49" spans="1:1">
      <c r="A49" s="878">
        <f>IF('Форма 1.11.3 | Т-подкл'!$P$22="",1,0)</f>
        <v>1</v>
      </c>
    </row>
    <row r="50" spans="1:1">
      <c r="A50" s="878">
        <f>IF('Форма 1.11.3 | Т-подкл'!$AC$22="",1,0)</f>
        <v>1</v>
      </c>
    </row>
    <row r="51" spans="1:1">
      <c r="A51" s="878">
        <f>IF('Форма 1.11.3 | Т-подкл'!$AD$22="",1,0)</f>
        <v>1</v>
      </c>
    </row>
    <row r="52" spans="1:1">
      <c r="A52" s="878">
        <f>IF('Форма 1.11.3 | Т-подкл'!$AE$22="",1,0)</f>
        <v>1</v>
      </c>
    </row>
    <row r="53" spans="1:1">
      <c r="A53" s="878">
        <f>IF('Форма 1.11.3 | Т-подкл'!$AF$22="",1,0)</f>
        <v>1</v>
      </c>
    </row>
    <row r="54" spans="1:1">
      <c r="A54" s="878">
        <f>IF('Форма 1.11.3 | Т-подкл'!$AG$22="",1,0)</f>
        <v>1</v>
      </c>
    </row>
    <row r="55" spans="1:1">
      <c r="A55" s="878">
        <f>IF('Форма 1.11.3 | Т-подкл'!$AI$22="",1,0)</f>
        <v>1</v>
      </c>
    </row>
    <row r="56" spans="1:1">
      <c r="A56" s="878">
        <f>IF('Форма 1.11.3 | Т-подкл'!$Q$22="",1,0)</f>
        <v>0</v>
      </c>
    </row>
    <row r="57" spans="1:1">
      <c r="A57" s="878">
        <f>IF('Форма 1.11.3 | Т-подкл'!$U$22="",1,0)</f>
        <v>0</v>
      </c>
    </row>
    <row r="58" spans="1:1">
      <c r="A58" s="878">
        <f>IF('Форма 1.11.3 | Т-подкл'!$Y$22="",1,0)</f>
        <v>0</v>
      </c>
    </row>
    <row r="59" spans="1:1">
      <c r="A59" s="878">
        <f>IF('Форма 1.11.3 | Т-подкл'!$AH$22="",1,0)</f>
        <v>0</v>
      </c>
    </row>
    <row r="60" spans="1:1">
      <c r="A60" s="878">
        <f>IF('Форма 1.11.3 | Т-подкл'!$AJ$22="",1,0)</f>
        <v>0</v>
      </c>
    </row>
    <row r="61" spans="1:1">
      <c r="A61" s="878">
        <f>IF('Форма 1.0.2'!$E$12="",1,0)</f>
        <v>1</v>
      </c>
    </row>
    <row r="62" spans="1:1">
      <c r="A62" s="878">
        <f>IF('Форма 1.0.2'!$F$12="",1,0)</f>
        <v>1</v>
      </c>
    </row>
    <row r="63" spans="1:1">
      <c r="A63" s="878">
        <f>IF('Форма 1.0.2'!$G$12="",1,0)</f>
        <v>1</v>
      </c>
    </row>
    <row r="64" spans="1:1">
      <c r="A64" s="878">
        <f>IF('Форма 1.0.2'!$H$12="",1,0)</f>
        <v>1</v>
      </c>
    </row>
    <row r="65" spans="1:1">
      <c r="A65" s="878">
        <f>IF('Форма 1.0.2'!$I$12="",1,0)</f>
        <v>1</v>
      </c>
    </row>
    <row r="66" spans="1:1">
      <c r="A66" s="878">
        <f>IF('Форма 1.0.2'!$J$12="",1,0)</f>
        <v>1</v>
      </c>
    </row>
    <row r="67" spans="1:1">
      <c r="A67" s="878">
        <f>IF('Сведения об изменении'!$E$12="",1,0)</f>
        <v>0</v>
      </c>
    </row>
    <row r="68" spans="1:1">
      <c r="A68" s="881">
        <f>IF(Территории!$E$12="",1,0)</f>
        <v>0</v>
      </c>
    </row>
    <row r="69" spans="1:1">
      <c r="A69" s="881">
        <f>IF('Перечень тарифов'!$E$21="",1,0)</f>
        <v>0</v>
      </c>
    </row>
    <row r="70" spans="1:1">
      <c r="A70" s="881">
        <f>IF('Перечень тарифов'!$F$21="",1,0)</f>
        <v>0</v>
      </c>
    </row>
    <row r="71" spans="1:1">
      <c r="A71" s="881">
        <f>IF('Перечень тарифов'!$G$21="",1,0)</f>
        <v>0</v>
      </c>
    </row>
    <row r="72" spans="1:1">
      <c r="A72" s="881">
        <f>IF('Перечень тарифов'!$K$21="",1,0)</f>
        <v>0</v>
      </c>
    </row>
    <row r="73" spans="1:1">
      <c r="A73" s="881">
        <f>IF('Перечень тарифов'!$O$21="",1,0)</f>
        <v>0</v>
      </c>
    </row>
    <row r="74" spans="1:1">
      <c r="A74" s="881">
        <f>IF('Перечень тарифов'!$G$11="",1,0)</f>
        <v>0</v>
      </c>
    </row>
    <row r="75" spans="1:1">
      <c r="A75" s="881">
        <f>IF('Форма 1.11.1'!$K$15="",1,0)</f>
        <v>0</v>
      </c>
    </row>
    <row r="76" spans="1:1">
      <c r="A76" s="881">
        <f>IF('Форма 1.11.1'!$H$18="",1,0)</f>
        <v>0</v>
      </c>
    </row>
    <row r="77" spans="1:1">
      <c r="A77" s="881">
        <f>IF('Форма 1.11.1'!$I$18="",1,0)</f>
        <v>0</v>
      </c>
    </row>
    <row r="78" spans="1:1">
      <c r="A78" s="881">
        <f>IF('Форма 1.11.1'!$J$18="",1,0)</f>
        <v>0</v>
      </c>
    </row>
    <row r="79" spans="1:1">
      <c r="A79" s="881">
        <f>IF('Форма 1.11.1'!$H$24="",1,0)</f>
        <v>0</v>
      </c>
    </row>
    <row r="80" spans="1:1">
      <c r="A80" s="881">
        <f>IF('Форма 1.11.1'!$I$24="",1,0)</f>
        <v>0</v>
      </c>
    </row>
    <row r="81" spans="1:1">
      <c r="A81" s="881">
        <f>IF('Форма 1.11.1'!$J$24="",1,0)</f>
        <v>0</v>
      </c>
    </row>
    <row r="82" spans="1:1">
      <c r="A82" s="881">
        <f>IF('Форма 1.11.1'!$H$31="",1,0)</f>
        <v>0</v>
      </c>
    </row>
    <row r="83" spans="1:1">
      <c r="A83" s="881">
        <f>IF('Форма 1.11.1'!$I$31="",1,0)</f>
        <v>0</v>
      </c>
    </row>
    <row r="84" spans="1:1">
      <c r="A84" s="881">
        <f>IF('Форма 1.11.1'!$J$31="",1,0)</f>
        <v>0</v>
      </c>
    </row>
    <row r="85" spans="1:1">
      <c r="A85" s="881">
        <f>IF('Форма 1.11.1'!$H$35="",1,0)</f>
        <v>0</v>
      </c>
    </row>
    <row r="86" spans="1:1">
      <c r="A86" s="881">
        <f>IF('Форма 1.11.1'!$I$35="",1,0)</f>
        <v>0</v>
      </c>
    </row>
    <row r="87" spans="1:1">
      <c r="A87" s="881">
        <f>IF('Форма 1.11.1'!$J$35="",1,0)</f>
        <v>0</v>
      </c>
    </row>
    <row r="88" spans="1:1">
      <c r="A88" s="881">
        <f>IF('Форма 1.11.2 | Т-гор.вода'!$V$23="",1,0)</f>
        <v>0</v>
      </c>
    </row>
    <row r="89" spans="1:1">
      <c r="A89" s="881">
        <f>IF('Форма 1.11.2 | Т-гор.вода'!$W$23="",1,0)</f>
        <v>0</v>
      </c>
    </row>
    <row r="90" spans="1:1">
      <c r="A90" s="881">
        <f>IF('Форма 1.11.2 | Т-гор.вода'!$U$23="",1,0)</f>
        <v>0</v>
      </c>
    </row>
    <row r="91" spans="1:1">
      <c r="A91" s="881">
        <f>IF('Форма 1.11.2 | Т-гор.вода'!$AI$23="",1,0)</f>
        <v>0</v>
      </c>
    </row>
    <row r="92" spans="1:1">
      <c r="A92" s="881">
        <f>IF('Форма 1.11.2 | Т-гор.вода'!$AJ$23="",1,0)</f>
        <v>0</v>
      </c>
    </row>
    <row r="93" spans="1:1">
      <c r="A93" s="881">
        <f>IF('Форма 1.11.2 | Т-гор.вода'!$AK$23="",1,0)</f>
        <v>0</v>
      </c>
    </row>
    <row r="94" spans="1:1">
      <c r="A94" s="881">
        <f>IF('Форма 1.11.2 | Т-гор.вода'!$AM$23="",1,0)</f>
        <v>0</v>
      </c>
    </row>
    <row r="95" spans="1:1">
      <c r="A95" s="881">
        <f>IF('Форма 1.11.2 | Т-гор.вода'!$AO$23="",1,0)</f>
        <v>0</v>
      </c>
    </row>
    <row r="96" spans="1:1">
      <c r="A96" s="881">
        <f>IF('Форма 1.11.2 | Т-гор.вода'!$AN$23="",1,0)</f>
        <v>0</v>
      </c>
    </row>
    <row r="97" spans="1:1">
      <c r="A97" s="881">
        <f>IF('Форма 1.11.2 | Т-гор.вода'!$AP$23="",1,0)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881"/>
  </cols>
  <sheetData>
    <row r="1" spans="1:3">
      <c r="A1" s="881" t="s">
        <v>475</v>
      </c>
      <c r="B1" s="881" t="s">
        <v>476</v>
      </c>
      <c r="C1" s="881" t="s">
        <v>62</v>
      </c>
    </row>
    <row r="2" spans="1:3">
      <c r="A2" s="881">
        <v>4189678</v>
      </c>
      <c r="B2" s="881" t="s">
        <v>1263</v>
      </c>
      <c r="C2" s="881" t="s">
        <v>1264</v>
      </c>
    </row>
    <row r="3" spans="1:3">
      <c r="A3" s="881">
        <v>4190415</v>
      </c>
      <c r="B3" s="881" t="s">
        <v>1265</v>
      </c>
      <c r="C3" s="881" t="s">
        <v>1264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1830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2" t="str">
        <f>"Код отчёта: " &amp; GetCode()</f>
        <v>Код отчёта: FAS.JKH.OPEN.INFO.REQUEST.GVS</v>
      </c>
      <c r="C2" s="912"/>
      <c r="D2" s="912"/>
      <c r="E2" s="912"/>
      <c r="F2" s="912"/>
      <c r="G2" s="912"/>
      <c r="Q2" s="328"/>
      <c r="R2" s="328"/>
      <c r="S2" s="328"/>
      <c r="T2" s="328"/>
      <c r="U2" s="328"/>
      <c r="V2" s="328"/>
      <c r="W2" s="328"/>
    </row>
    <row r="3" spans="1:27" ht="18" customHeight="1">
      <c r="B3" s="913" t="str">
        <f>"Версия " &amp; GetVersion()</f>
        <v>Версия 1.0.2</v>
      </c>
      <c r="C3" s="913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7" t="s">
        <v>557</v>
      </c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14" t="s">
        <v>550</v>
      </c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57"/>
    </row>
    <row r="8" spans="1:27" ht="15" customHeight="1">
      <c r="A8" s="41"/>
      <c r="B8" s="76"/>
      <c r="C8" s="75"/>
      <c r="D8" s="58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57"/>
    </row>
    <row r="9" spans="1:27" ht="15" customHeight="1">
      <c r="A9" s="41"/>
      <c r="B9" s="76"/>
      <c r="C9" s="75"/>
      <c r="D9" s="58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4"/>
      <c r="V9" s="914"/>
      <c r="W9" s="914"/>
      <c r="X9" s="914"/>
      <c r="Y9" s="57"/>
    </row>
    <row r="10" spans="1:27" ht="10.5" customHeight="1">
      <c r="A10" s="41"/>
      <c r="B10" s="76"/>
      <c r="C10" s="75"/>
      <c r="D10" s="58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4"/>
      <c r="X10" s="914"/>
      <c r="Y10" s="57"/>
    </row>
    <row r="11" spans="1:27" ht="27" customHeight="1">
      <c r="A11" s="41"/>
      <c r="B11" s="76"/>
      <c r="C11" s="75"/>
      <c r="D11" s="58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4"/>
      <c r="Y11" s="57"/>
    </row>
    <row r="12" spans="1:27" ht="12" customHeight="1">
      <c r="A12" s="41"/>
      <c r="B12" s="76"/>
      <c r="C12" s="75"/>
      <c r="D12" s="58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4"/>
      <c r="T12" s="914"/>
      <c r="U12" s="914"/>
      <c r="V12" s="914"/>
      <c r="W12" s="914"/>
      <c r="X12" s="914"/>
      <c r="Y12" s="57"/>
    </row>
    <row r="13" spans="1:27" ht="38.25" customHeight="1">
      <c r="A13" s="41"/>
      <c r="B13" s="76"/>
      <c r="C13" s="75"/>
      <c r="D13" s="58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71"/>
    </row>
    <row r="14" spans="1:27" ht="15" customHeight="1">
      <c r="A14" s="41"/>
      <c r="B14" s="76"/>
      <c r="C14" s="75"/>
      <c r="D14" s="58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57"/>
    </row>
    <row r="15" spans="1:27" ht="15">
      <c r="A15" s="41"/>
      <c r="B15" s="76"/>
      <c r="C15" s="75"/>
      <c r="D15" s="58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4"/>
      <c r="Q15" s="914"/>
      <c r="R15" s="914"/>
      <c r="S15" s="914"/>
      <c r="T15" s="914"/>
      <c r="U15" s="914"/>
      <c r="V15" s="914"/>
      <c r="W15" s="914"/>
      <c r="X15" s="914"/>
      <c r="Y15" s="57"/>
    </row>
    <row r="16" spans="1:27" ht="15">
      <c r="A16" s="41"/>
      <c r="B16" s="76"/>
      <c r="C16" s="75"/>
      <c r="D16" s="58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57"/>
    </row>
    <row r="17" spans="1:25" ht="15" customHeight="1">
      <c r="A17" s="41"/>
      <c r="B17" s="76"/>
      <c r="C17" s="75"/>
      <c r="D17" s="58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57"/>
    </row>
    <row r="18" spans="1:25" ht="15">
      <c r="A18" s="41"/>
      <c r="B18" s="76"/>
      <c r="C18" s="75"/>
      <c r="D18" s="58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57"/>
    </row>
    <row r="19" spans="1:25" ht="59.25" customHeight="1">
      <c r="A19" s="41"/>
      <c r="B19" s="76"/>
      <c r="C19" s="75"/>
      <c r="D19" s="6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0" t="s">
        <v>237</v>
      </c>
      <c r="G21" s="921"/>
      <c r="H21" s="921"/>
      <c r="I21" s="921"/>
      <c r="J21" s="921"/>
      <c r="K21" s="921"/>
      <c r="L21" s="921"/>
      <c r="M21" s="921"/>
      <c r="N21" s="58"/>
      <c r="O21" s="69" t="s">
        <v>221</v>
      </c>
      <c r="P21" s="922" t="s">
        <v>222</v>
      </c>
      <c r="Q21" s="923"/>
      <c r="R21" s="923"/>
      <c r="S21" s="923"/>
      <c r="T21" s="923"/>
      <c r="U21" s="923"/>
      <c r="V21" s="923"/>
      <c r="W21" s="923"/>
      <c r="X21" s="923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0" t="s">
        <v>224</v>
      </c>
      <c r="G22" s="921"/>
      <c r="H22" s="921"/>
      <c r="I22" s="921"/>
      <c r="J22" s="921"/>
      <c r="K22" s="921"/>
      <c r="L22" s="921"/>
      <c r="M22" s="921"/>
      <c r="N22" s="58"/>
      <c r="O22" s="72" t="s">
        <v>221</v>
      </c>
      <c r="P22" s="922" t="s">
        <v>548</v>
      </c>
      <c r="Q22" s="923"/>
      <c r="R22" s="923"/>
      <c r="S22" s="923"/>
      <c r="T22" s="923"/>
      <c r="U22" s="923"/>
      <c r="V22" s="923"/>
      <c r="W22" s="923"/>
      <c r="X22" s="923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5"/>
      <c r="Q23" s="915"/>
      <c r="R23" s="915"/>
      <c r="S23" s="915"/>
      <c r="T23" s="915"/>
      <c r="U23" s="915"/>
      <c r="V23" s="915"/>
      <c r="W23" s="915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19" t="s">
        <v>398</v>
      </c>
      <c r="F35" s="919"/>
      <c r="G35" s="919"/>
      <c r="H35" s="919"/>
      <c r="I35" s="919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  <c r="U35" s="919"/>
      <c r="V35" s="919"/>
      <c r="W35" s="919"/>
      <c r="X35" s="919"/>
      <c r="Y35" s="57"/>
    </row>
    <row r="36" spans="1:25" ht="38.25" hidden="1" customHeight="1">
      <c r="A36" s="41"/>
      <c r="B36" s="76"/>
      <c r="C36" s="75"/>
      <c r="D36" s="59"/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19"/>
      <c r="P36" s="919"/>
      <c r="Q36" s="919"/>
      <c r="R36" s="919"/>
      <c r="S36" s="919"/>
      <c r="T36" s="919"/>
      <c r="U36" s="919"/>
      <c r="V36" s="919"/>
      <c r="W36" s="919"/>
      <c r="X36" s="919"/>
      <c r="Y36" s="57"/>
    </row>
    <row r="37" spans="1:25" ht="9.75" hidden="1" customHeight="1">
      <c r="A37" s="41"/>
      <c r="B37" s="76"/>
      <c r="C37" s="75"/>
      <c r="D37" s="5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  <c r="Q37" s="919"/>
      <c r="R37" s="919"/>
      <c r="S37" s="919"/>
      <c r="T37" s="919"/>
      <c r="U37" s="919"/>
      <c r="V37" s="919"/>
      <c r="W37" s="919"/>
      <c r="X37" s="919"/>
      <c r="Y37" s="57"/>
    </row>
    <row r="38" spans="1:25" ht="51" hidden="1" customHeight="1">
      <c r="A38" s="41"/>
      <c r="B38" s="76"/>
      <c r="C38" s="75"/>
      <c r="D38" s="5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19"/>
      <c r="P38" s="919"/>
      <c r="Q38" s="919"/>
      <c r="R38" s="919"/>
      <c r="S38" s="919"/>
      <c r="T38" s="919"/>
      <c r="U38" s="919"/>
      <c r="V38" s="919"/>
      <c r="W38" s="919"/>
      <c r="X38" s="919"/>
      <c r="Y38" s="57"/>
    </row>
    <row r="39" spans="1:25" ht="15" hidden="1" customHeight="1">
      <c r="A39" s="41"/>
      <c r="B39" s="76"/>
      <c r="C39" s="75"/>
      <c r="D39" s="59"/>
      <c r="E39" s="919"/>
      <c r="F39" s="919"/>
      <c r="G39" s="919"/>
      <c r="H39" s="919"/>
      <c r="I39" s="919"/>
      <c r="J39" s="919"/>
      <c r="K39" s="919"/>
      <c r="L39" s="919"/>
      <c r="M39" s="919"/>
      <c r="N39" s="919"/>
      <c r="O39" s="919"/>
      <c r="P39" s="919"/>
      <c r="Q39" s="919"/>
      <c r="R39" s="919"/>
      <c r="S39" s="919"/>
      <c r="T39" s="919"/>
      <c r="U39" s="919"/>
      <c r="V39" s="919"/>
      <c r="W39" s="919"/>
      <c r="X39" s="919"/>
      <c r="Y39" s="57"/>
    </row>
    <row r="40" spans="1:25" ht="12" hidden="1" customHeight="1">
      <c r="A40" s="41"/>
      <c r="B40" s="76"/>
      <c r="C40" s="75"/>
      <c r="D40" s="59"/>
      <c r="E40" s="924"/>
      <c r="F40" s="925"/>
      <c r="G40" s="925"/>
      <c r="H40" s="925"/>
      <c r="I40" s="925"/>
      <c r="J40" s="925"/>
      <c r="K40" s="925"/>
      <c r="L40" s="925"/>
      <c r="M40" s="925"/>
      <c r="N40" s="925"/>
      <c r="O40" s="925"/>
      <c r="P40" s="925"/>
      <c r="Q40" s="925"/>
      <c r="R40" s="925"/>
      <c r="S40" s="925"/>
      <c r="T40" s="925"/>
      <c r="U40" s="925"/>
      <c r="V40" s="925"/>
      <c r="W40" s="925"/>
      <c r="X40" s="925"/>
      <c r="Y40" s="57"/>
    </row>
    <row r="41" spans="1:25" ht="38.25" hidden="1" customHeight="1">
      <c r="A41" s="41"/>
      <c r="B41" s="76"/>
      <c r="C41" s="75"/>
      <c r="D41" s="5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57"/>
    </row>
    <row r="42" spans="1:25" ht="15" hidden="1">
      <c r="A42" s="41"/>
      <c r="B42" s="76"/>
      <c r="C42" s="75"/>
      <c r="D42" s="5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57"/>
    </row>
    <row r="43" spans="1:25" ht="15" hidden="1">
      <c r="A43" s="41"/>
      <c r="B43" s="76"/>
      <c r="C43" s="75"/>
      <c r="D43" s="5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57"/>
    </row>
    <row r="44" spans="1:25" ht="33.75" hidden="1" customHeight="1">
      <c r="A44" s="41"/>
      <c r="B44" s="76"/>
      <c r="C44" s="75"/>
      <c r="D44" s="64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57"/>
    </row>
    <row r="45" spans="1:25" ht="15" hidden="1">
      <c r="A45" s="41"/>
      <c r="B45" s="76"/>
      <c r="C45" s="75"/>
      <c r="D45" s="64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19"/>
      <c r="P45" s="919"/>
      <c r="Q45" s="919"/>
      <c r="R45" s="919"/>
      <c r="S45" s="919"/>
      <c r="T45" s="919"/>
      <c r="U45" s="919"/>
      <c r="V45" s="919"/>
      <c r="W45" s="919"/>
      <c r="X45" s="919"/>
      <c r="Y45" s="57"/>
    </row>
    <row r="46" spans="1:25" ht="24" hidden="1" customHeight="1">
      <c r="A46" s="41"/>
      <c r="B46" s="76"/>
      <c r="C46" s="75"/>
      <c r="D46" s="59"/>
      <c r="E46" s="930" t="s">
        <v>220</v>
      </c>
      <c r="F46" s="930"/>
      <c r="G46" s="930"/>
      <c r="H46" s="930"/>
      <c r="I46" s="930"/>
      <c r="J46" s="930"/>
      <c r="K46" s="930"/>
      <c r="L46" s="930"/>
      <c r="M46" s="930"/>
      <c r="N46" s="930"/>
      <c r="O46" s="930"/>
      <c r="P46" s="930"/>
      <c r="Q46" s="930"/>
      <c r="R46" s="930"/>
      <c r="S46" s="930"/>
      <c r="T46" s="930"/>
      <c r="U46" s="930"/>
      <c r="V46" s="930"/>
      <c r="W46" s="930"/>
      <c r="X46" s="930"/>
      <c r="Y46" s="57"/>
    </row>
    <row r="47" spans="1:25" ht="37.5" hidden="1" customHeight="1">
      <c r="A47" s="41"/>
      <c r="B47" s="76"/>
      <c r="C47" s="75"/>
      <c r="D47" s="59"/>
      <c r="E47" s="930"/>
      <c r="F47" s="930"/>
      <c r="G47" s="930"/>
      <c r="H47" s="930"/>
      <c r="I47" s="930"/>
      <c r="J47" s="930"/>
      <c r="K47" s="930"/>
      <c r="L47" s="930"/>
      <c r="M47" s="930"/>
      <c r="N47" s="930"/>
      <c r="O47" s="930"/>
      <c r="P47" s="930"/>
      <c r="Q47" s="930"/>
      <c r="R47" s="930"/>
      <c r="S47" s="930"/>
      <c r="T47" s="930"/>
      <c r="U47" s="930"/>
      <c r="V47" s="930"/>
      <c r="W47" s="930"/>
      <c r="X47" s="930"/>
      <c r="Y47" s="57"/>
    </row>
    <row r="48" spans="1:25" ht="24" hidden="1" customHeight="1">
      <c r="A48" s="41"/>
      <c r="B48" s="76"/>
      <c r="C48" s="75"/>
      <c r="D48" s="59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57"/>
    </row>
    <row r="49" spans="1:25" ht="51" hidden="1" customHeight="1">
      <c r="A49" s="41"/>
      <c r="B49" s="76"/>
      <c r="C49" s="75"/>
      <c r="D49" s="59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57"/>
    </row>
    <row r="50" spans="1:25" ht="15" hidden="1">
      <c r="A50" s="41"/>
      <c r="B50" s="76"/>
      <c r="C50" s="75"/>
      <c r="D50" s="59"/>
      <c r="E50" s="930"/>
      <c r="F50" s="930"/>
      <c r="G50" s="930"/>
      <c r="H50" s="930"/>
      <c r="I50" s="930"/>
      <c r="J50" s="930"/>
      <c r="K50" s="930"/>
      <c r="L50" s="930"/>
      <c r="M50" s="930"/>
      <c r="N50" s="930"/>
      <c r="O50" s="930"/>
      <c r="P50" s="930"/>
      <c r="Q50" s="930"/>
      <c r="R50" s="930"/>
      <c r="S50" s="930"/>
      <c r="T50" s="930"/>
      <c r="U50" s="930"/>
      <c r="V50" s="930"/>
      <c r="W50" s="930"/>
      <c r="X50" s="930"/>
      <c r="Y50" s="57"/>
    </row>
    <row r="51" spans="1:25" ht="15" hidden="1">
      <c r="A51" s="41"/>
      <c r="B51" s="76"/>
      <c r="C51" s="75"/>
      <c r="D51" s="59"/>
      <c r="E51" s="930"/>
      <c r="F51" s="930"/>
      <c r="G51" s="930"/>
      <c r="H51" s="930"/>
      <c r="I51" s="930"/>
      <c r="J51" s="930"/>
      <c r="K51" s="930"/>
      <c r="L51" s="930"/>
      <c r="M51" s="930"/>
      <c r="N51" s="930"/>
      <c r="O51" s="930"/>
      <c r="P51" s="930"/>
      <c r="Q51" s="930"/>
      <c r="R51" s="930"/>
      <c r="S51" s="930"/>
      <c r="T51" s="930"/>
      <c r="U51" s="930"/>
      <c r="V51" s="930"/>
      <c r="W51" s="930"/>
      <c r="X51" s="930"/>
      <c r="Y51" s="57"/>
    </row>
    <row r="52" spans="1:25" ht="15" hidden="1">
      <c r="A52" s="41"/>
      <c r="B52" s="76"/>
      <c r="C52" s="75"/>
      <c r="D52" s="59"/>
      <c r="E52" s="930"/>
      <c r="F52" s="930"/>
      <c r="G52" s="930"/>
      <c r="H52" s="930"/>
      <c r="I52" s="930"/>
      <c r="J52" s="930"/>
      <c r="K52" s="930"/>
      <c r="L52" s="930"/>
      <c r="M52" s="930"/>
      <c r="N52" s="930"/>
      <c r="O52" s="930"/>
      <c r="P52" s="930"/>
      <c r="Q52" s="930"/>
      <c r="R52" s="930"/>
      <c r="S52" s="930"/>
      <c r="T52" s="930"/>
      <c r="U52" s="930"/>
      <c r="V52" s="930"/>
      <c r="W52" s="930"/>
      <c r="X52" s="930"/>
      <c r="Y52" s="57"/>
    </row>
    <row r="53" spans="1:25" ht="15" hidden="1">
      <c r="A53" s="41"/>
      <c r="B53" s="76"/>
      <c r="C53" s="75"/>
      <c r="D53" s="59"/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57"/>
    </row>
    <row r="54" spans="1:25" ht="15" hidden="1">
      <c r="A54" s="41"/>
      <c r="B54" s="76"/>
      <c r="C54" s="75"/>
      <c r="D54" s="59"/>
      <c r="E54" s="930"/>
      <c r="F54" s="930"/>
      <c r="G54" s="930"/>
      <c r="H54" s="930"/>
      <c r="I54" s="930"/>
      <c r="J54" s="930"/>
      <c r="K54" s="930"/>
      <c r="L54" s="930"/>
      <c r="M54" s="930"/>
      <c r="N54" s="930"/>
      <c r="O54" s="930"/>
      <c r="P54" s="930"/>
      <c r="Q54" s="930"/>
      <c r="R54" s="930"/>
      <c r="S54" s="930"/>
      <c r="T54" s="930"/>
      <c r="U54" s="930"/>
      <c r="V54" s="930"/>
      <c r="W54" s="930"/>
      <c r="X54" s="930"/>
      <c r="Y54" s="57"/>
    </row>
    <row r="55" spans="1:25" ht="15" hidden="1">
      <c r="A55" s="41"/>
      <c r="B55" s="76"/>
      <c r="C55" s="75"/>
      <c r="D55" s="59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57"/>
    </row>
    <row r="56" spans="1:25" ht="25.5" hidden="1" customHeight="1">
      <c r="A56" s="41"/>
      <c r="B56" s="76"/>
      <c r="C56" s="75"/>
      <c r="D56" s="64"/>
      <c r="E56" s="930"/>
      <c r="F56" s="930"/>
      <c r="G56" s="930"/>
      <c r="H56" s="930"/>
      <c r="I56" s="930"/>
      <c r="J56" s="930"/>
      <c r="K56" s="930"/>
      <c r="L56" s="930"/>
      <c r="M56" s="930"/>
      <c r="N56" s="930"/>
      <c r="O56" s="930"/>
      <c r="P56" s="930"/>
      <c r="Q56" s="930"/>
      <c r="R56" s="930"/>
      <c r="S56" s="930"/>
      <c r="T56" s="930"/>
      <c r="U56" s="930"/>
      <c r="V56" s="930"/>
      <c r="W56" s="930"/>
      <c r="X56" s="930"/>
      <c r="Y56" s="57"/>
    </row>
    <row r="57" spans="1:25" ht="15" hidden="1">
      <c r="A57" s="41"/>
      <c r="B57" s="76"/>
      <c r="C57" s="75"/>
      <c r="D57" s="64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57"/>
    </row>
    <row r="58" spans="1:25" ht="15" hidden="1" customHeight="1">
      <c r="A58" s="41"/>
      <c r="B58" s="76"/>
      <c r="C58" s="75"/>
      <c r="D58" s="59"/>
      <c r="E58" s="916" t="s">
        <v>399</v>
      </c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31"/>
      <c r="F59" s="931"/>
      <c r="G59" s="931"/>
      <c r="H59" s="924"/>
      <c r="I59" s="925"/>
      <c r="J59" s="925"/>
      <c r="K59" s="925"/>
      <c r="L59" s="925"/>
      <c r="M59" s="925"/>
      <c r="N59" s="925"/>
      <c r="O59" s="925"/>
      <c r="P59" s="925"/>
      <c r="Q59" s="925"/>
      <c r="R59" s="925"/>
      <c r="S59" s="925"/>
      <c r="T59" s="925"/>
      <c r="U59" s="925"/>
      <c r="V59" s="925"/>
      <c r="W59" s="925"/>
      <c r="X59" s="925"/>
      <c r="Y59" s="57"/>
    </row>
    <row r="60" spans="1:25" ht="15" hidden="1" customHeight="1">
      <c r="A60" s="41"/>
      <c r="B60" s="76"/>
      <c r="C60" s="75"/>
      <c r="D60" s="59"/>
      <c r="E60" s="927"/>
      <c r="F60" s="927"/>
      <c r="G60" s="927"/>
      <c r="H60" s="929"/>
      <c r="I60" s="929"/>
      <c r="J60" s="929"/>
      <c r="K60" s="929"/>
      <c r="L60" s="929"/>
      <c r="M60" s="929"/>
      <c r="N60" s="929"/>
      <c r="O60" s="929"/>
      <c r="P60" s="929"/>
      <c r="Q60" s="929"/>
      <c r="R60" s="929"/>
      <c r="S60" s="929"/>
      <c r="T60" s="929"/>
      <c r="U60" s="929"/>
      <c r="V60" s="929"/>
      <c r="W60" s="929"/>
      <c r="X60" s="929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R61" s="929"/>
      <c r="S61" s="929"/>
      <c r="T61" s="929"/>
      <c r="U61" s="929"/>
      <c r="V61" s="929"/>
      <c r="W61" s="929"/>
      <c r="X61" s="929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6" t="s">
        <v>400</v>
      </c>
      <c r="F70" s="916"/>
      <c r="G70" s="916"/>
      <c r="H70" s="916"/>
      <c r="I70" s="916"/>
      <c r="J70" s="916"/>
      <c r="K70" s="916"/>
      <c r="L70" s="916"/>
      <c r="M70" s="916"/>
      <c r="N70" s="916"/>
      <c r="O70" s="916"/>
      <c r="P70" s="916"/>
      <c r="Q70" s="916"/>
      <c r="R70" s="916"/>
      <c r="S70" s="916"/>
      <c r="T70" s="916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6" t="s">
        <v>547</v>
      </c>
      <c r="F71" s="916"/>
      <c r="G71" s="916"/>
      <c r="H71" s="916"/>
      <c r="I71" s="916"/>
      <c r="J71" s="916"/>
      <c r="K71" s="916"/>
      <c r="L71" s="916"/>
      <c r="M71" s="916"/>
      <c r="N71" s="916"/>
      <c r="O71" s="916"/>
      <c r="P71" s="916"/>
      <c r="Q71" s="916"/>
      <c r="R71" s="916"/>
      <c r="S71" s="916"/>
      <c r="T71" s="916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6" t="s">
        <v>399</v>
      </c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27"/>
      <c r="F82" s="927"/>
      <c r="G82" s="927"/>
      <c r="H82" s="924"/>
      <c r="I82" s="925"/>
      <c r="J82" s="925"/>
      <c r="K82" s="925"/>
      <c r="L82" s="925"/>
      <c r="M82" s="925"/>
      <c r="N82" s="925"/>
      <c r="O82" s="925"/>
      <c r="P82" s="925"/>
      <c r="Q82" s="925"/>
      <c r="R82" s="925"/>
      <c r="S82" s="925"/>
      <c r="T82" s="925"/>
      <c r="U82" s="925"/>
      <c r="V82" s="925"/>
      <c r="W82" s="925"/>
      <c r="X82" s="925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29"/>
      <c r="I84" s="929"/>
      <c r="J84" s="929"/>
      <c r="K84" s="929"/>
      <c r="L84" s="929"/>
      <c r="M84" s="929"/>
      <c r="N84" s="929"/>
      <c r="O84" s="929"/>
      <c r="P84" s="929"/>
      <c r="Q84" s="929"/>
      <c r="R84" s="929"/>
      <c r="S84" s="929"/>
      <c r="T84" s="929"/>
      <c r="U84" s="929"/>
      <c r="V84" s="929"/>
      <c r="W84" s="929"/>
      <c r="X84" s="929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8" t="s">
        <v>219</v>
      </c>
      <c r="F98" s="928"/>
      <c r="G98" s="928"/>
      <c r="H98" s="928"/>
      <c r="I98" s="928"/>
      <c r="J98" s="928"/>
      <c r="K98" s="928"/>
      <c r="L98" s="928"/>
      <c r="M98" s="928"/>
      <c r="N98" s="928"/>
      <c r="O98" s="928"/>
      <c r="P98" s="928"/>
      <c r="Q98" s="928"/>
      <c r="R98" s="928"/>
      <c r="S98" s="928"/>
      <c r="T98" s="928"/>
      <c r="U98" s="928"/>
      <c r="V98" s="928"/>
      <c r="W98" s="928"/>
      <c r="X98" s="928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26" t="s">
        <v>218</v>
      </c>
      <c r="G100" s="926"/>
      <c r="H100" s="926"/>
      <c r="I100" s="926"/>
      <c r="J100" s="926"/>
      <c r="K100" s="926"/>
      <c r="L100" s="926"/>
      <c r="M100" s="926"/>
      <c r="N100" s="926"/>
      <c r="O100" s="926"/>
      <c r="P100" s="926"/>
      <c r="Q100" s="926"/>
      <c r="R100" s="926"/>
      <c r="S100" s="926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26" t="s">
        <v>217</v>
      </c>
      <c r="G102" s="926"/>
      <c r="H102" s="926"/>
      <c r="I102" s="926"/>
      <c r="J102" s="926"/>
      <c r="K102" s="926"/>
      <c r="L102" s="926"/>
      <c r="M102" s="926"/>
      <c r="N102" s="926"/>
      <c r="O102" s="926"/>
      <c r="P102" s="926"/>
      <c r="Q102" s="926"/>
      <c r="R102" s="926"/>
      <c r="S102" s="926"/>
      <c r="T102" s="926"/>
      <c r="U102" s="926"/>
      <c r="V102" s="926"/>
      <c r="W102" s="926"/>
      <c r="X102" s="926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881"/>
    <col min="2" max="2" width="65.28515625" style="881" customWidth="1"/>
    <col min="3" max="3" width="41" style="881" customWidth="1"/>
    <col min="4" max="16384" width="9.140625" style="881"/>
  </cols>
  <sheetData>
    <row r="1" spans="1:2">
      <c r="A1" s="881" t="s">
        <v>311</v>
      </c>
      <c r="B1" s="881" t="s">
        <v>312</v>
      </c>
    </row>
    <row r="2" spans="1:2">
      <c r="A2" s="881">
        <v>4213767</v>
      </c>
      <c r="B2" s="881" t="s">
        <v>564</v>
      </c>
    </row>
    <row r="3" spans="1:2">
      <c r="A3" s="881">
        <v>4213768</v>
      </c>
      <c r="B3" s="881" t="s">
        <v>563</v>
      </c>
    </row>
    <row r="4" spans="1:2">
      <c r="A4" s="881">
        <v>4213769</v>
      </c>
      <c r="B4" s="881" t="s">
        <v>566</v>
      </c>
    </row>
    <row r="5" spans="1:2">
      <c r="A5" s="881">
        <v>4213770</v>
      </c>
      <c r="B5" s="881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881"/>
    <col min="2" max="2" width="65.28515625" style="881" customWidth="1"/>
    <col min="3" max="3" width="41" style="881" customWidth="1"/>
    <col min="4" max="16384" width="9.140625" style="881"/>
  </cols>
  <sheetData>
    <row r="1" spans="1:2">
      <c r="A1" s="881" t="s">
        <v>311</v>
      </c>
      <c r="B1" s="881" t="s">
        <v>313</v>
      </c>
    </row>
    <row r="2" spans="1:2">
      <c r="A2" s="881">
        <v>4189706</v>
      </c>
      <c r="B2" s="881" t="s">
        <v>702</v>
      </c>
    </row>
    <row r="3" spans="1:2">
      <c r="A3" s="881">
        <v>4189705</v>
      </c>
      <c r="B3" s="881" t="s">
        <v>703</v>
      </c>
    </row>
    <row r="4" spans="1:2">
      <c r="A4" s="881">
        <v>4189707</v>
      </c>
      <c r="B4" s="881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0">
        <v>44475.654583333337</v>
      </c>
      <c r="B2" s="11" t="s">
        <v>707</v>
      </c>
      <c r="C2" s="11" t="s">
        <v>424</v>
      </c>
    </row>
    <row r="3" spans="1:4">
      <c r="A3" s="900">
        <v>44475.654594907406</v>
      </c>
      <c r="B3" s="11" t="s">
        <v>708</v>
      </c>
      <c r="C3" s="11" t="s">
        <v>424</v>
      </c>
    </row>
    <row r="4" spans="1:4">
      <c r="A4" s="900">
        <v>44475.657777777778</v>
      </c>
      <c r="B4" s="11" t="s">
        <v>707</v>
      </c>
      <c r="C4" s="11" t="s">
        <v>424</v>
      </c>
    </row>
    <row r="5" spans="1:4">
      <c r="A5" s="900">
        <v>44475.657789351855</v>
      </c>
      <c r="B5" s="11" t="s">
        <v>708</v>
      </c>
      <c r="C5" s="11" t="s">
        <v>424</v>
      </c>
    </row>
    <row r="6" spans="1:4">
      <c r="A6" s="900">
        <v>44475.661145833335</v>
      </c>
      <c r="B6" s="11" t="s">
        <v>707</v>
      </c>
      <c r="C6" s="11" t="s">
        <v>424</v>
      </c>
    </row>
    <row r="7" spans="1:4">
      <c r="A7" s="900">
        <v>44475.661157407405</v>
      </c>
      <c r="B7" s="11" t="s">
        <v>708</v>
      </c>
      <c r="C7" s="11" t="s">
        <v>424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8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1262</v>
      </c>
      <c r="B1" s="4" t="s">
        <v>1269</v>
      </c>
      <c r="C1" s="4" t="s">
        <v>1270</v>
      </c>
      <c r="D1" s="4" t="s">
        <v>1271</v>
      </c>
      <c r="E1" s="4" t="s">
        <v>1272</v>
      </c>
      <c r="F1" s="4" t="s">
        <v>1273</v>
      </c>
      <c r="G1" s="4" t="s">
        <v>1274</v>
      </c>
      <c r="H1" s="4" t="s">
        <v>1275</v>
      </c>
      <c r="I1" s="4" t="s">
        <v>1276</v>
      </c>
    </row>
    <row r="2" spans="1:10">
      <c r="A2" s="4">
        <v>1</v>
      </c>
      <c r="B2" s="4" t="s">
        <v>1277</v>
      </c>
      <c r="C2" s="4" t="s">
        <v>87</v>
      </c>
      <c r="D2" s="4" t="s">
        <v>1278</v>
      </c>
      <c r="E2" s="4" t="s">
        <v>1279</v>
      </c>
      <c r="F2" s="4" t="s">
        <v>1280</v>
      </c>
      <c r="G2" s="4" t="s">
        <v>1281</v>
      </c>
      <c r="J2" s="4" t="s">
        <v>1820</v>
      </c>
    </row>
    <row r="3" spans="1:10">
      <c r="A3" s="4">
        <v>2</v>
      </c>
      <c r="B3" s="4" t="s">
        <v>1277</v>
      </c>
      <c r="C3" s="4" t="s">
        <v>87</v>
      </c>
      <c r="D3" s="4" t="s">
        <v>1282</v>
      </c>
      <c r="E3" s="4" t="s">
        <v>1283</v>
      </c>
      <c r="F3" s="4" t="s">
        <v>1284</v>
      </c>
      <c r="G3" s="4" t="s">
        <v>1285</v>
      </c>
      <c r="J3" s="4" t="s">
        <v>1820</v>
      </c>
    </row>
    <row r="4" spans="1:10">
      <c r="A4" s="4">
        <v>3</v>
      </c>
      <c r="B4" s="4" t="s">
        <v>1277</v>
      </c>
      <c r="C4" s="4" t="s">
        <v>87</v>
      </c>
      <c r="D4" s="4" t="s">
        <v>1286</v>
      </c>
      <c r="E4" s="4" t="s">
        <v>1287</v>
      </c>
      <c r="F4" s="4" t="s">
        <v>1288</v>
      </c>
      <c r="G4" s="4" t="s">
        <v>1289</v>
      </c>
      <c r="J4" s="4" t="s">
        <v>1820</v>
      </c>
    </row>
    <row r="5" spans="1:10">
      <c r="A5" s="4">
        <v>4</v>
      </c>
      <c r="B5" s="4" t="s">
        <v>1277</v>
      </c>
      <c r="C5" s="4" t="s">
        <v>87</v>
      </c>
      <c r="D5" s="4" t="s">
        <v>1290</v>
      </c>
      <c r="E5" s="4" t="s">
        <v>1291</v>
      </c>
      <c r="F5" s="4" t="s">
        <v>1292</v>
      </c>
      <c r="G5" s="4" t="s">
        <v>1293</v>
      </c>
      <c r="J5" s="4" t="s">
        <v>1820</v>
      </c>
    </row>
    <row r="6" spans="1:10">
      <c r="A6" s="4">
        <v>5</v>
      </c>
      <c r="B6" s="4" t="s">
        <v>1277</v>
      </c>
      <c r="C6" s="4" t="s">
        <v>87</v>
      </c>
      <c r="D6" s="4" t="s">
        <v>1294</v>
      </c>
      <c r="E6" s="4" t="s">
        <v>1295</v>
      </c>
      <c r="F6" s="4" t="s">
        <v>1296</v>
      </c>
      <c r="G6" s="4" t="s">
        <v>1285</v>
      </c>
      <c r="J6" s="4" t="s">
        <v>1820</v>
      </c>
    </row>
    <row r="7" spans="1:10">
      <c r="A7" s="4">
        <v>6</v>
      </c>
      <c r="B7" s="4" t="s">
        <v>1277</v>
      </c>
      <c r="C7" s="4" t="s">
        <v>87</v>
      </c>
      <c r="D7" s="4" t="s">
        <v>1297</v>
      </c>
      <c r="E7" s="4" t="s">
        <v>1298</v>
      </c>
      <c r="F7" s="4" t="s">
        <v>1299</v>
      </c>
      <c r="G7" s="4" t="s">
        <v>1300</v>
      </c>
      <c r="J7" s="4" t="s">
        <v>1820</v>
      </c>
    </row>
    <row r="8" spans="1:10">
      <c r="A8" s="4">
        <v>7</v>
      </c>
      <c r="B8" s="4" t="s">
        <v>1277</v>
      </c>
      <c r="C8" s="4" t="s">
        <v>87</v>
      </c>
      <c r="D8" s="4" t="s">
        <v>1301</v>
      </c>
      <c r="E8" s="4" t="s">
        <v>1302</v>
      </c>
      <c r="F8" s="4" t="s">
        <v>1303</v>
      </c>
      <c r="G8" s="4" t="s">
        <v>1304</v>
      </c>
      <c r="J8" s="4" t="s">
        <v>1820</v>
      </c>
    </row>
    <row r="9" spans="1:10">
      <c r="A9" s="4">
        <v>8</v>
      </c>
      <c r="B9" s="4" t="s">
        <v>1277</v>
      </c>
      <c r="C9" s="4" t="s">
        <v>87</v>
      </c>
      <c r="D9" s="4" t="s">
        <v>1305</v>
      </c>
      <c r="E9" s="4" t="s">
        <v>1306</v>
      </c>
      <c r="F9" s="4" t="s">
        <v>1307</v>
      </c>
      <c r="G9" s="4" t="s">
        <v>1308</v>
      </c>
      <c r="J9" s="4" t="s">
        <v>1820</v>
      </c>
    </row>
    <row r="10" spans="1:10">
      <c r="A10" s="4">
        <v>9</v>
      </c>
      <c r="B10" s="4" t="s">
        <v>1277</v>
      </c>
      <c r="C10" s="4" t="s">
        <v>87</v>
      </c>
      <c r="D10" s="4" t="s">
        <v>1309</v>
      </c>
      <c r="E10" s="4" t="s">
        <v>1310</v>
      </c>
      <c r="F10" s="4" t="s">
        <v>1311</v>
      </c>
      <c r="G10" s="4" t="s">
        <v>1312</v>
      </c>
      <c r="J10" s="4" t="s">
        <v>1820</v>
      </c>
    </row>
    <row r="11" spans="1:10">
      <c r="A11" s="4">
        <v>10</v>
      </c>
      <c r="B11" s="4" t="s">
        <v>1277</v>
      </c>
      <c r="C11" s="4" t="s">
        <v>87</v>
      </c>
      <c r="D11" s="4" t="s">
        <v>1313</v>
      </c>
      <c r="E11" s="4" t="s">
        <v>1314</v>
      </c>
      <c r="F11" s="4" t="s">
        <v>1315</v>
      </c>
      <c r="G11" s="4" t="s">
        <v>1281</v>
      </c>
      <c r="J11" s="4" t="s">
        <v>1820</v>
      </c>
    </row>
    <row r="12" spans="1:10">
      <c r="A12" s="4">
        <v>11</v>
      </c>
      <c r="B12" s="4" t="s">
        <v>1277</v>
      </c>
      <c r="C12" s="4" t="s">
        <v>87</v>
      </c>
      <c r="D12" s="4" t="s">
        <v>1316</v>
      </c>
      <c r="E12" s="4" t="s">
        <v>1317</v>
      </c>
      <c r="F12" s="4" t="s">
        <v>1318</v>
      </c>
      <c r="G12" s="4" t="s">
        <v>1319</v>
      </c>
      <c r="H12" s="4" t="s">
        <v>1320</v>
      </c>
      <c r="J12" s="4" t="s">
        <v>1820</v>
      </c>
    </row>
    <row r="13" spans="1:10">
      <c r="A13" s="4">
        <v>12</v>
      </c>
      <c r="B13" s="4" t="s">
        <v>1277</v>
      </c>
      <c r="C13" s="4" t="s">
        <v>87</v>
      </c>
      <c r="D13" s="4" t="s">
        <v>1321</v>
      </c>
      <c r="E13" s="4" t="s">
        <v>1322</v>
      </c>
      <c r="F13" s="4" t="s">
        <v>1323</v>
      </c>
      <c r="G13" s="4" t="s">
        <v>1324</v>
      </c>
      <c r="J13" s="4" t="s">
        <v>1820</v>
      </c>
    </row>
    <row r="14" spans="1:10">
      <c r="A14" s="4">
        <v>13</v>
      </c>
      <c r="B14" s="4" t="s">
        <v>1277</v>
      </c>
      <c r="C14" s="4" t="s">
        <v>87</v>
      </c>
      <c r="D14" s="4" t="s">
        <v>1325</v>
      </c>
      <c r="E14" s="4" t="s">
        <v>1326</v>
      </c>
      <c r="F14" s="4" t="s">
        <v>1327</v>
      </c>
      <c r="G14" s="4" t="s">
        <v>1308</v>
      </c>
      <c r="J14" s="4" t="s">
        <v>1820</v>
      </c>
    </row>
    <row r="15" spans="1:10">
      <c r="A15" s="4">
        <v>14</v>
      </c>
      <c r="B15" s="4" t="s">
        <v>1277</v>
      </c>
      <c r="C15" s="4" t="s">
        <v>87</v>
      </c>
      <c r="D15" s="4" t="s">
        <v>1328</v>
      </c>
      <c r="E15" s="4" t="s">
        <v>1329</v>
      </c>
      <c r="F15" s="4" t="s">
        <v>1330</v>
      </c>
      <c r="G15" s="4" t="s">
        <v>1331</v>
      </c>
      <c r="J15" s="4" t="s">
        <v>1820</v>
      </c>
    </row>
    <row r="16" spans="1:10">
      <c r="A16" s="4">
        <v>15</v>
      </c>
      <c r="B16" s="4" t="s">
        <v>1277</v>
      </c>
      <c r="C16" s="4" t="s">
        <v>87</v>
      </c>
      <c r="D16" s="4" t="s">
        <v>1332</v>
      </c>
      <c r="E16" s="4" t="s">
        <v>1333</v>
      </c>
      <c r="F16" s="4" t="s">
        <v>1334</v>
      </c>
      <c r="G16" s="4" t="s">
        <v>1335</v>
      </c>
      <c r="J16" s="4" t="s">
        <v>1820</v>
      </c>
    </row>
    <row r="17" spans="1:10">
      <c r="A17" s="4">
        <v>16</v>
      </c>
      <c r="B17" s="4" t="s">
        <v>1277</v>
      </c>
      <c r="C17" s="4" t="s">
        <v>87</v>
      </c>
      <c r="D17" s="4" t="s">
        <v>1336</v>
      </c>
      <c r="E17" s="4" t="s">
        <v>1337</v>
      </c>
      <c r="F17" s="4" t="s">
        <v>1334</v>
      </c>
      <c r="G17" s="4" t="s">
        <v>1338</v>
      </c>
      <c r="J17" s="4" t="s">
        <v>1820</v>
      </c>
    </row>
    <row r="18" spans="1:10">
      <c r="A18" s="4">
        <v>17</v>
      </c>
      <c r="B18" s="4" t="s">
        <v>1277</v>
      </c>
      <c r="C18" s="4" t="s">
        <v>87</v>
      </c>
      <c r="D18" s="4" t="s">
        <v>1339</v>
      </c>
      <c r="E18" s="4" t="s">
        <v>1340</v>
      </c>
      <c r="F18" s="4" t="s">
        <v>1334</v>
      </c>
      <c r="G18" s="4" t="s">
        <v>1341</v>
      </c>
      <c r="J18" s="4" t="s">
        <v>1820</v>
      </c>
    </row>
    <row r="19" spans="1:10">
      <c r="A19" s="4">
        <v>18</v>
      </c>
      <c r="B19" s="4" t="s">
        <v>1277</v>
      </c>
      <c r="C19" s="4" t="s">
        <v>87</v>
      </c>
      <c r="D19" s="4" t="s">
        <v>1342</v>
      </c>
      <c r="E19" s="4" t="s">
        <v>1343</v>
      </c>
      <c r="F19" s="4" t="s">
        <v>1334</v>
      </c>
      <c r="G19" s="4" t="s">
        <v>1344</v>
      </c>
      <c r="J19" s="4" t="s">
        <v>1820</v>
      </c>
    </row>
    <row r="20" spans="1:10">
      <c r="A20" s="4">
        <v>19</v>
      </c>
      <c r="B20" s="4" t="s">
        <v>1277</v>
      </c>
      <c r="C20" s="4" t="s">
        <v>87</v>
      </c>
      <c r="D20" s="4" t="s">
        <v>1345</v>
      </c>
      <c r="E20" s="4" t="s">
        <v>1346</v>
      </c>
      <c r="F20" s="4" t="s">
        <v>1334</v>
      </c>
      <c r="G20" s="4" t="s">
        <v>1347</v>
      </c>
      <c r="J20" s="4" t="s">
        <v>1820</v>
      </c>
    </row>
    <row r="21" spans="1:10">
      <c r="A21" s="4">
        <v>20</v>
      </c>
      <c r="B21" s="4" t="s">
        <v>1277</v>
      </c>
      <c r="C21" s="4" t="s">
        <v>87</v>
      </c>
      <c r="D21" s="4" t="s">
        <v>1348</v>
      </c>
      <c r="E21" s="4" t="s">
        <v>1349</v>
      </c>
      <c r="F21" s="4" t="s">
        <v>1350</v>
      </c>
      <c r="G21" s="4" t="s">
        <v>1351</v>
      </c>
      <c r="J21" s="4" t="s">
        <v>1820</v>
      </c>
    </row>
    <row r="22" spans="1:10">
      <c r="A22" s="4">
        <v>21</v>
      </c>
      <c r="B22" s="4" t="s">
        <v>1277</v>
      </c>
      <c r="C22" s="4" t="s">
        <v>87</v>
      </c>
      <c r="D22" s="4" t="s">
        <v>1352</v>
      </c>
      <c r="E22" s="4" t="s">
        <v>1353</v>
      </c>
      <c r="F22" s="4" t="s">
        <v>1354</v>
      </c>
      <c r="G22" s="4" t="s">
        <v>1355</v>
      </c>
      <c r="J22" s="4" t="s">
        <v>1820</v>
      </c>
    </row>
    <row r="23" spans="1:10">
      <c r="A23" s="4">
        <v>22</v>
      </c>
      <c r="B23" s="4" t="s">
        <v>1277</v>
      </c>
      <c r="C23" s="4" t="s">
        <v>87</v>
      </c>
      <c r="D23" s="4" t="s">
        <v>1356</v>
      </c>
      <c r="E23" s="4" t="s">
        <v>1357</v>
      </c>
      <c r="F23" s="4" t="s">
        <v>1358</v>
      </c>
      <c r="G23" s="4" t="s">
        <v>1359</v>
      </c>
      <c r="J23" s="4" t="s">
        <v>1820</v>
      </c>
    </row>
    <row r="24" spans="1:10">
      <c r="A24" s="4">
        <v>23</v>
      </c>
      <c r="B24" s="4" t="s">
        <v>1277</v>
      </c>
      <c r="C24" s="4" t="s">
        <v>87</v>
      </c>
      <c r="D24" s="4" t="s">
        <v>1360</v>
      </c>
      <c r="E24" s="4" t="s">
        <v>1361</v>
      </c>
      <c r="F24" s="4" t="s">
        <v>1362</v>
      </c>
      <c r="G24" s="4" t="s">
        <v>1289</v>
      </c>
      <c r="H24" s="4" t="s">
        <v>1363</v>
      </c>
      <c r="J24" s="4" t="s">
        <v>1820</v>
      </c>
    </row>
    <row r="25" spans="1:10">
      <c r="A25" s="4">
        <v>24</v>
      </c>
      <c r="B25" s="4" t="s">
        <v>1277</v>
      </c>
      <c r="C25" s="4" t="s">
        <v>87</v>
      </c>
      <c r="D25" s="4" t="s">
        <v>1364</v>
      </c>
      <c r="E25" s="4" t="s">
        <v>1365</v>
      </c>
      <c r="F25" s="4" t="s">
        <v>1366</v>
      </c>
      <c r="G25" s="4" t="s">
        <v>1367</v>
      </c>
      <c r="J25" s="4" t="s">
        <v>1820</v>
      </c>
    </row>
    <row r="26" spans="1:10">
      <c r="A26" s="4">
        <v>25</v>
      </c>
      <c r="B26" s="4" t="s">
        <v>1277</v>
      </c>
      <c r="C26" s="4" t="s">
        <v>87</v>
      </c>
      <c r="D26" s="4" t="s">
        <v>1368</v>
      </c>
      <c r="E26" s="4" t="s">
        <v>1369</v>
      </c>
      <c r="F26" s="4" t="s">
        <v>1334</v>
      </c>
      <c r="G26" s="4" t="s">
        <v>1370</v>
      </c>
      <c r="J26" s="4" t="s">
        <v>1820</v>
      </c>
    </row>
    <row r="27" spans="1:10">
      <c r="A27" s="4">
        <v>26</v>
      </c>
      <c r="B27" s="4" t="s">
        <v>1277</v>
      </c>
      <c r="C27" s="4" t="s">
        <v>87</v>
      </c>
      <c r="D27" s="4" t="s">
        <v>1371</v>
      </c>
      <c r="E27" s="4" t="s">
        <v>1372</v>
      </c>
      <c r="F27" s="4" t="s">
        <v>1373</v>
      </c>
      <c r="G27" s="4" t="s">
        <v>1374</v>
      </c>
      <c r="J27" s="4" t="s">
        <v>1820</v>
      </c>
    </row>
    <row r="28" spans="1:10">
      <c r="A28" s="4">
        <v>27</v>
      </c>
      <c r="B28" s="4" t="s">
        <v>1277</v>
      </c>
      <c r="C28" s="4" t="s">
        <v>87</v>
      </c>
      <c r="D28" s="4" t="s">
        <v>1375</v>
      </c>
      <c r="E28" s="4" t="s">
        <v>1376</v>
      </c>
      <c r="F28" s="4" t="s">
        <v>1377</v>
      </c>
      <c r="G28" s="4" t="s">
        <v>1378</v>
      </c>
      <c r="J28" s="4" t="s">
        <v>1820</v>
      </c>
    </row>
    <row r="29" spans="1:10">
      <c r="A29" s="4">
        <v>28</v>
      </c>
      <c r="B29" s="4" t="s">
        <v>1277</v>
      </c>
      <c r="C29" s="4" t="s">
        <v>87</v>
      </c>
      <c r="D29" s="4" t="s">
        <v>1379</v>
      </c>
      <c r="E29" s="4" t="s">
        <v>1380</v>
      </c>
      <c r="F29" s="4" t="s">
        <v>1381</v>
      </c>
      <c r="G29" s="4" t="s">
        <v>1382</v>
      </c>
      <c r="J29" s="4" t="s">
        <v>1820</v>
      </c>
    </row>
    <row r="30" spans="1:10">
      <c r="A30" s="4">
        <v>29</v>
      </c>
      <c r="B30" s="4" t="s">
        <v>1277</v>
      </c>
      <c r="C30" s="4" t="s">
        <v>87</v>
      </c>
      <c r="D30" s="4" t="s">
        <v>1383</v>
      </c>
      <c r="E30" s="4" t="s">
        <v>1384</v>
      </c>
      <c r="F30" s="4" t="s">
        <v>1385</v>
      </c>
      <c r="G30" s="4" t="s">
        <v>1289</v>
      </c>
      <c r="J30" s="4" t="s">
        <v>1820</v>
      </c>
    </row>
    <row r="31" spans="1:10">
      <c r="A31" s="4">
        <v>30</v>
      </c>
      <c r="B31" s="4" t="s">
        <v>1277</v>
      </c>
      <c r="C31" s="4" t="s">
        <v>87</v>
      </c>
      <c r="D31" s="4" t="s">
        <v>1386</v>
      </c>
      <c r="E31" s="4" t="s">
        <v>1387</v>
      </c>
      <c r="F31" s="4" t="s">
        <v>1388</v>
      </c>
      <c r="G31" s="4" t="s">
        <v>1308</v>
      </c>
      <c r="J31" s="4" t="s">
        <v>1820</v>
      </c>
    </row>
    <row r="32" spans="1:10">
      <c r="A32" s="4">
        <v>31</v>
      </c>
      <c r="B32" s="4" t="s">
        <v>1277</v>
      </c>
      <c r="C32" s="4" t="s">
        <v>87</v>
      </c>
      <c r="D32" s="4" t="s">
        <v>1389</v>
      </c>
      <c r="E32" s="4" t="s">
        <v>1390</v>
      </c>
      <c r="F32" s="4" t="s">
        <v>1391</v>
      </c>
      <c r="G32" s="4" t="s">
        <v>1392</v>
      </c>
      <c r="J32" s="4" t="s">
        <v>1820</v>
      </c>
    </row>
    <row r="33" spans="1:10">
      <c r="A33" s="4">
        <v>32</v>
      </c>
      <c r="B33" s="4" t="s">
        <v>1277</v>
      </c>
      <c r="C33" s="4" t="s">
        <v>87</v>
      </c>
      <c r="D33" s="4" t="s">
        <v>1393</v>
      </c>
      <c r="E33" s="4" t="s">
        <v>1394</v>
      </c>
      <c r="F33" s="4" t="s">
        <v>1395</v>
      </c>
      <c r="G33" s="4" t="s">
        <v>1396</v>
      </c>
      <c r="J33" s="4" t="s">
        <v>1820</v>
      </c>
    </row>
    <row r="34" spans="1:10">
      <c r="A34" s="4">
        <v>33</v>
      </c>
      <c r="B34" s="4" t="s">
        <v>1277</v>
      </c>
      <c r="C34" s="4" t="s">
        <v>87</v>
      </c>
      <c r="D34" s="4" t="s">
        <v>1397</v>
      </c>
      <c r="E34" s="4" t="s">
        <v>1398</v>
      </c>
      <c r="F34" s="4" t="s">
        <v>1399</v>
      </c>
      <c r="G34" s="4" t="s">
        <v>1400</v>
      </c>
      <c r="J34" s="4" t="s">
        <v>1820</v>
      </c>
    </row>
    <row r="35" spans="1:10">
      <c r="A35" s="4">
        <v>34</v>
      </c>
      <c r="B35" s="4" t="s">
        <v>1277</v>
      </c>
      <c r="C35" s="4" t="s">
        <v>87</v>
      </c>
      <c r="D35" s="4" t="s">
        <v>1401</v>
      </c>
      <c r="E35" s="4" t="s">
        <v>1402</v>
      </c>
      <c r="F35" s="4" t="s">
        <v>1403</v>
      </c>
      <c r="G35" s="4" t="s">
        <v>1404</v>
      </c>
      <c r="J35" s="4" t="s">
        <v>1820</v>
      </c>
    </row>
    <row r="36" spans="1:10">
      <c r="A36" s="4">
        <v>35</v>
      </c>
      <c r="B36" s="4" t="s">
        <v>1277</v>
      </c>
      <c r="C36" s="4" t="s">
        <v>87</v>
      </c>
      <c r="D36" s="4" t="s">
        <v>1405</v>
      </c>
      <c r="E36" s="4" t="s">
        <v>1406</v>
      </c>
      <c r="F36" s="4" t="s">
        <v>1407</v>
      </c>
      <c r="G36" s="4" t="s">
        <v>1408</v>
      </c>
      <c r="J36" s="4" t="s">
        <v>1820</v>
      </c>
    </row>
    <row r="37" spans="1:10">
      <c r="A37" s="4">
        <v>36</v>
      </c>
      <c r="B37" s="4" t="s">
        <v>1277</v>
      </c>
      <c r="C37" s="4" t="s">
        <v>87</v>
      </c>
      <c r="D37" s="4" t="s">
        <v>1409</v>
      </c>
      <c r="E37" s="4" t="s">
        <v>1410</v>
      </c>
      <c r="F37" s="4" t="s">
        <v>1411</v>
      </c>
      <c r="G37" s="4" t="s">
        <v>1412</v>
      </c>
      <c r="J37" s="4" t="s">
        <v>1820</v>
      </c>
    </row>
    <row r="38" spans="1:10">
      <c r="A38" s="4">
        <v>37</v>
      </c>
      <c r="B38" s="4" t="s">
        <v>1277</v>
      </c>
      <c r="C38" s="4" t="s">
        <v>87</v>
      </c>
      <c r="D38" s="4" t="s">
        <v>1413</v>
      </c>
      <c r="E38" s="4" t="s">
        <v>1414</v>
      </c>
      <c r="F38" s="4" t="s">
        <v>1415</v>
      </c>
      <c r="G38" s="4" t="s">
        <v>1312</v>
      </c>
      <c r="J38" s="4" t="s">
        <v>1820</v>
      </c>
    </row>
    <row r="39" spans="1:10">
      <c r="A39" s="4">
        <v>38</v>
      </c>
      <c r="B39" s="4" t="s">
        <v>1277</v>
      </c>
      <c r="C39" s="4" t="s">
        <v>87</v>
      </c>
      <c r="D39" s="4" t="s">
        <v>1416</v>
      </c>
      <c r="E39" s="4" t="s">
        <v>1417</v>
      </c>
      <c r="F39" s="4" t="s">
        <v>1418</v>
      </c>
      <c r="G39" s="4" t="s">
        <v>1412</v>
      </c>
      <c r="J39" s="4" t="s">
        <v>1820</v>
      </c>
    </row>
    <row r="40" spans="1:10">
      <c r="A40" s="4">
        <v>39</v>
      </c>
      <c r="B40" s="4" t="s">
        <v>1277</v>
      </c>
      <c r="C40" s="4" t="s">
        <v>87</v>
      </c>
      <c r="D40" s="4" t="s">
        <v>1419</v>
      </c>
      <c r="E40" s="4" t="s">
        <v>1420</v>
      </c>
      <c r="F40" s="4" t="s">
        <v>1421</v>
      </c>
      <c r="G40" s="4" t="s">
        <v>1422</v>
      </c>
      <c r="J40" s="4" t="s">
        <v>1820</v>
      </c>
    </row>
    <row r="41" spans="1:10">
      <c r="A41" s="4">
        <v>40</v>
      </c>
      <c r="B41" s="4" t="s">
        <v>1277</v>
      </c>
      <c r="C41" s="4" t="s">
        <v>87</v>
      </c>
      <c r="D41" s="4" t="s">
        <v>1423</v>
      </c>
      <c r="E41" s="4" t="s">
        <v>1424</v>
      </c>
      <c r="F41" s="4" t="s">
        <v>1425</v>
      </c>
      <c r="G41" s="4" t="s">
        <v>1426</v>
      </c>
      <c r="J41" s="4" t="s">
        <v>1820</v>
      </c>
    </row>
    <row r="42" spans="1:10">
      <c r="A42" s="4">
        <v>41</v>
      </c>
      <c r="B42" s="4" t="s">
        <v>1277</v>
      </c>
      <c r="C42" s="4" t="s">
        <v>87</v>
      </c>
      <c r="D42" s="4" t="s">
        <v>1427</v>
      </c>
      <c r="E42" s="4" t="s">
        <v>1428</v>
      </c>
      <c r="F42" s="4" t="s">
        <v>1429</v>
      </c>
      <c r="G42" s="4" t="s">
        <v>1300</v>
      </c>
      <c r="J42" s="4" t="s">
        <v>1820</v>
      </c>
    </row>
    <row r="43" spans="1:10">
      <c r="A43" s="4">
        <v>42</v>
      </c>
      <c r="B43" s="4" t="s">
        <v>1277</v>
      </c>
      <c r="C43" s="4" t="s">
        <v>87</v>
      </c>
      <c r="D43" s="4" t="s">
        <v>1430</v>
      </c>
      <c r="E43" s="4" t="s">
        <v>1431</v>
      </c>
      <c r="F43" s="4" t="s">
        <v>1432</v>
      </c>
      <c r="G43" s="4" t="s">
        <v>1433</v>
      </c>
      <c r="J43" s="4" t="s">
        <v>1820</v>
      </c>
    </row>
    <row r="44" spans="1:10">
      <c r="A44" s="4">
        <v>43</v>
      </c>
      <c r="B44" s="4" t="s">
        <v>1277</v>
      </c>
      <c r="C44" s="4" t="s">
        <v>87</v>
      </c>
      <c r="D44" s="4" t="s">
        <v>1434</v>
      </c>
      <c r="E44" s="4" t="s">
        <v>1435</v>
      </c>
      <c r="F44" s="4" t="s">
        <v>1436</v>
      </c>
      <c r="G44" s="4" t="s">
        <v>1378</v>
      </c>
      <c r="J44" s="4" t="s">
        <v>1820</v>
      </c>
    </row>
    <row r="45" spans="1:10">
      <c r="A45" s="4">
        <v>44</v>
      </c>
      <c r="B45" s="4" t="s">
        <v>1277</v>
      </c>
      <c r="C45" s="4" t="s">
        <v>87</v>
      </c>
      <c r="D45" s="4" t="s">
        <v>1437</v>
      </c>
      <c r="E45" s="4" t="s">
        <v>1438</v>
      </c>
      <c r="F45" s="4" t="s">
        <v>1439</v>
      </c>
      <c r="G45" s="4" t="s">
        <v>1440</v>
      </c>
      <c r="J45" s="4" t="s">
        <v>1820</v>
      </c>
    </row>
    <row r="46" spans="1:10">
      <c r="A46" s="4">
        <v>45</v>
      </c>
      <c r="B46" s="4" t="s">
        <v>1277</v>
      </c>
      <c r="C46" s="4" t="s">
        <v>87</v>
      </c>
      <c r="D46" s="4" t="s">
        <v>1441</v>
      </c>
      <c r="E46" s="4" t="s">
        <v>1442</v>
      </c>
      <c r="F46" s="4" t="s">
        <v>1443</v>
      </c>
      <c r="G46" s="4" t="s">
        <v>1319</v>
      </c>
      <c r="J46" s="4" t="s">
        <v>1820</v>
      </c>
    </row>
    <row r="47" spans="1:10">
      <c r="A47" s="4">
        <v>46</v>
      </c>
      <c r="B47" s="4" t="s">
        <v>1277</v>
      </c>
      <c r="C47" s="4" t="s">
        <v>87</v>
      </c>
      <c r="D47" s="4" t="s">
        <v>1444</v>
      </c>
      <c r="E47" s="4" t="s">
        <v>1445</v>
      </c>
      <c r="F47" s="4" t="s">
        <v>1446</v>
      </c>
      <c r="G47" s="4" t="s">
        <v>1447</v>
      </c>
      <c r="J47" s="4" t="s">
        <v>1820</v>
      </c>
    </row>
    <row r="48" spans="1:10">
      <c r="A48" s="4">
        <v>47</v>
      </c>
      <c r="B48" s="4" t="s">
        <v>1277</v>
      </c>
      <c r="C48" s="4" t="s">
        <v>87</v>
      </c>
      <c r="D48" s="4" t="s">
        <v>1448</v>
      </c>
      <c r="E48" s="4" t="s">
        <v>1449</v>
      </c>
      <c r="F48" s="4" t="s">
        <v>1450</v>
      </c>
      <c r="G48" s="4" t="s">
        <v>1451</v>
      </c>
      <c r="J48" s="4" t="s">
        <v>1820</v>
      </c>
    </row>
    <row r="49" spans="1:10">
      <c r="A49" s="4">
        <v>48</v>
      </c>
      <c r="B49" s="4" t="s">
        <v>1277</v>
      </c>
      <c r="C49" s="4" t="s">
        <v>87</v>
      </c>
      <c r="D49" s="4" t="s">
        <v>1452</v>
      </c>
      <c r="E49" s="4" t="s">
        <v>1453</v>
      </c>
      <c r="F49" s="4" t="s">
        <v>1454</v>
      </c>
      <c r="G49" s="4" t="s">
        <v>1374</v>
      </c>
      <c r="J49" s="4" t="s">
        <v>1820</v>
      </c>
    </row>
    <row r="50" spans="1:10">
      <c r="A50" s="4">
        <v>49</v>
      </c>
      <c r="B50" s="4" t="s">
        <v>1277</v>
      </c>
      <c r="C50" s="4" t="s">
        <v>87</v>
      </c>
      <c r="D50" s="4" t="s">
        <v>1455</v>
      </c>
      <c r="E50" s="4" t="s">
        <v>1456</v>
      </c>
      <c r="F50" s="4" t="s">
        <v>1457</v>
      </c>
      <c r="G50" s="4" t="s">
        <v>1458</v>
      </c>
      <c r="H50" s="4" t="s">
        <v>1459</v>
      </c>
      <c r="J50" s="4" t="s">
        <v>1820</v>
      </c>
    </row>
    <row r="51" spans="1:10">
      <c r="A51" s="4">
        <v>50</v>
      </c>
      <c r="B51" s="4" t="s">
        <v>1277</v>
      </c>
      <c r="C51" s="4" t="s">
        <v>87</v>
      </c>
      <c r="D51" s="4" t="s">
        <v>1460</v>
      </c>
      <c r="E51" s="4" t="s">
        <v>1461</v>
      </c>
      <c r="F51" s="4" t="s">
        <v>1462</v>
      </c>
      <c r="G51" s="4" t="s">
        <v>1378</v>
      </c>
      <c r="J51" s="4" t="s">
        <v>1820</v>
      </c>
    </row>
    <row r="52" spans="1:10">
      <c r="A52" s="4">
        <v>51</v>
      </c>
      <c r="B52" s="4" t="s">
        <v>1277</v>
      </c>
      <c r="C52" s="4" t="s">
        <v>87</v>
      </c>
      <c r="D52" s="4" t="s">
        <v>1463</v>
      </c>
      <c r="E52" s="4" t="s">
        <v>1464</v>
      </c>
      <c r="F52" s="4" t="s">
        <v>1465</v>
      </c>
      <c r="G52" s="4" t="s">
        <v>1281</v>
      </c>
      <c r="J52" s="4" t="s">
        <v>1820</v>
      </c>
    </row>
    <row r="53" spans="1:10">
      <c r="A53" s="4">
        <v>52</v>
      </c>
      <c r="B53" s="4" t="s">
        <v>1277</v>
      </c>
      <c r="C53" s="4" t="s">
        <v>87</v>
      </c>
      <c r="D53" s="4" t="s">
        <v>1466</v>
      </c>
      <c r="E53" s="4" t="s">
        <v>1467</v>
      </c>
      <c r="F53" s="4" t="s">
        <v>1468</v>
      </c>
      <c r="G53" s="4" t="s">
        <v>1300</v>
      </c>
      <c r="J53" s="4" t="s">
        <v>1820</v>
      </c>
    </row>
    <row r="54" spans="1:10">
      <c r="A54" s="4">
        <v>53</v>
      </c>
      <c r="B54" s="4" t="s">
        <v>1277</v>
      </c>
      <c r="C54" s="4" t="s">
        <v>87</v>
      </c>
      <c r="D54" s="4" t="s">
        <v>1469</v>
      </c>
      <c r="E54" s="4" t="s">
        <v>1470</v>
      </c>
      <c r="F54" s="4" t="s">
        <v>1471</v>
      </c>
      <c r="G54" s="4" t="s">
        <v>1319</v>
      </c>
      <c r="J54" s="4" t="s">
        <v>1820</v>
      </c>
    </row>
    <row r="55" spans="1:10">
      <c r="A55" s="4">
        <v>54</v>
      </c>
      <c r="B55" s="4" t="s">
        <v>1277</v>
      </c>
      <c r="C55" s="4" t="s">
        <v>87</v>
      </c>
      <c r="D55" s="4" t="s">
        <v>1472</v>
      </c>
      <c r="E55" s="4" t="s">
        <v>1473</v>
      </c>
      <c r="F55" s="4" t="s">
        <v>1474</v>
      </c>
      <c r="G55" s="4" t="s">
        <v>1378</v>
      </c>
      <c r="J55" s="4" t="s">
        <v>1820</v>
      </c>
    </row>
    <row r="56" spans="1:10">
      <c r="A56" s="4">
        <v>55</v>
      </c>
      <c r="B56" s="4" t="s">
        <v>1277</v>
      </c>
      <c r="C56" s="4" t="s">
        <v>87</v>
      </c>
      <c r="D56" s="4" t="s">
        <v>1475</v>
      </c>
      <c r="E56" s="4" t="s">
        <v>1476</v>
      </c>
      <c r="F56" s="4" t="s">
        <v>1477</v>
      </c>
      <c r="G56" s="4" t="s">
        <v>1308</v>
      </c>
      <c r="J56" s="4" t="s">
        <v>1820</v>
      </c>
    </row>
    <row r="57" spans="1:10">
      <c r="A57" s="4">
        <v>56</v>
      </c>
      <c r="B57" s="4" t="s">
        <v>1277</v>
      </c>
      <c r="C57" s="4" t="s">
        <v>87</v>
      </c>
      <c r="D57" s="4" t="s">
        <v>1478</v>
      </c>
      <c r="E57" s="4" t="s">
        <v>1479</v>
      </c>
      <c r="F57" s="4" t="s">
        <v>1480</v>
      </c>
      <c r="G57" s="4" t="s">
        <v>1440</v>
      </c>
      <c r="J57" s="4" t="s">
        <v>1820</v>
      </c>
    </row>
    <row r="58" spans="1:10">
      <c r="A58" s="4">
        <v>57</v>
      </c>
      <c r="B58" s="4" t="s">
        <v>1277</v>
      </c>
      <c r="C58" s="4" t="s">
        <v>87</v>
      </c>
      <c r="D58" s="4" t="s">
        <v>1481</v>
      </c>
      <c r="E58" s="4" t="s">
        <v>1482</v>
      </c>
      <c r="F58" s="4" t="s">
        <v>1483</v>
      </c>
      <c r="G58" s="4" t="s">
        <v>1484</v>
      </c>
      <c r="J58" s="4" t="s">
        <v>1820</v>
      </c>
    </row>
    <row r="59" spans="1:10">
      <c r="A59" s="4">
        <v>58</v>
      </c>
      <c r="B59" s="4" t="s">
        <v>1277</v>
      </c>
      <c r="C59" s="4" t="s">
        <v>87</v>
      </c>
      <c r="D59" s="4" t="s">
        <v>1485</v>
      </c>
      <c r="E59" s="4" t="s">
        <v>1486</v>
      </c>
      <c r="F59" s="4" t="s">
        <v>1487</v>
      </c>
      <c r="G59" s="4" t="s">
        <v>1440</v>
      </c>
      <c r="J59" s="4" t="s">
        <v>1820</v>
      </c>
    </row>
    <row r="60" spans="1:10">
      <c r="A60" s="4">
        <v>59</v>
      </c>
      <c r="B60" s="4" t="s">
        <v>1277</v>
      </c>
      <c r="C60" s="4" t="s">
        <v>87</v>
      </c>
      <c r="D60" s="4" t="s">
        <v>1488</v>
      </c>
      <c r="E60" s="4" t="s">
        <v>1489</v>
      </c>
      <c r="F60" s="4" t="s">
        <v>1490</v>
      </c>
      <c r="G60" s="4" t="s">
        <v>1382</v>
      </c>
      <c r="J60" s="4" t="s">
        <v>1820</v>
      </c>
    </row>
    <row r="61" spans="1:10">
      <c r="A61" s="4">
        <v>60</v>
      </c>
      <c r="B61" s="4" t="s">
        <v>1277</v>
      </c>
      <c r="C61" s="4" t="s">
        <v>87</v>
      </c>
      <c r="D61" s="4" t="s">
        <v>1491</v>
      </c>
      <c r="E61" s="4" t="s">
        <v>1492</v>
      </c>
      <c r="F61" s="4" t="s">
        <v>1493</v>
      </c>
      <c r="G61" s="4" t="s">
        <v>1494</v>
      </c>
      <c r="J61" s="4" t="s">
        <v>1820</v>
      </c>
    </row>
    <row r="62" spans="1:10">
      <c r="A62" s="4">
        <v>61</v>
      </c>
      <c r="B62" s="4" t="s">
        <v>1277</v>
      </c>
      <c r="C62" s="4" t="s">
        <v>87</v>
      </c>
      <c r="D62" s="4" t="s">
        <v>1495</v>
      </c>
      <c r="E62" s="4" t="s">
        <v>1496</v>
      </c>
      <c r="F62" s="4" t="s">
        <v>1497</v>
      </c>
      <c r="G62" s="4" t="s">
        <v>1498</v>
      </c>
      <c r="J62" s="4" t="s">
        <v>1820</v>
      </c>
    </row>
    <row r="63" spans="1:10">
      <c r="A63" s="4">
        <v>62</v>
      </c>
      <c r="B63" s="4" t="s">
        <v>1277</v>
      </c>
      <c r="C63" s="4" t="s">
        <v>87</v>
      </c>
      <c r="D63" s="4" t="s">
        <v>1499</v>
      </c>
      <c r="E63" s="4" t="s">
        <v>1500</v>
      </c>
      <c r="F63" s="4" t="s">
        <v>1501</v>
      </c>
      <c r="G63" s="4" t="s">
        <v>1502</v>
      </c>
      <c r="J63" s="4" t="s">
        <v>1820</v>
      </c>
    </row>
    <row r="64" spans="1:10">
      <c r="A64" s="4">
        <v>63</v>
      </c>
      <c r="B64" s="4" t="s">
        <v>1277</v>
      </c>
      <c r="C64" s="4" t="s">
        <v>87</v>
      </c>
      <c r="D64" s="4" t="s">
        <v>1503</v>
      </c>
      <c r="E64" s="4" t="s">
        <v>1504</v>
      </c>
      <c r="F64" s="4" t="s">
        <v>1505</v>
      </c>
      <c r="G64" s="4" t="s">
        <v>1308</v>
      </c>
      <c r="J64" s="4" t="s">
        <v>1820</v>
      </c>
    </row>
    <row r="65" spans="1:10">
      <c r="A65" s="4">
        <v>64</v>
      </c>
      <c r="B65" s="4" t="s">
        <v>1277</v>
      </c>
      <c r="C65" s="4" t="s">
        <v>87</v>
      </c>
      <c r="D65" s="4" t="s">
        <v>1506</v>
      </c>
      <c r="E65" s="4" t="s">
        <v>1507</v>
      </c>
      <c r="F65" s="4" t="s">
        <v>1508</v>
      </c>
      <c r="G65" s="4" t="s">
        <v>1509</v>
      </c>
      <c r="J65" s="4" t="s">
        <v>1820</v>
      </c>
    </row>
    <row r="66" spans="1:10">
      <c r="A66" s="4">
        <v>65</v>
      </c>
      <c r="B66" s="4" t="s">
        <v>1277</v>
      </c>
      <c r="C66" s="4" t="s">
        <v>87</v>
      </c>
      <c r="D66" s="4" t="s">
        <v>1510</v>
      </c>
      <c r="E66" s="4" t="s">
        <v>1511</v>
      </c>
      <c r="F66" s="4" t="s">
        <v>1512</v>
      </c>
      <c r="G66" s="4" t="s">
        <v>1378</v>
      </c>
      <c r="H66" s="4" t="s">
        <v>1513</v>
      </c>
      <c r="J66" s="4" t="s">
        <v>1820</v>
      </c>
    </row>
    <row r="67" spans="1:10">
      <c r="A67" s="4">
        <v>66</v>
      </c>
      <c r="B67" s="4" t="s">
        <v>1277</v>
      </c>
      <c r="C67" s="4" t="s">
        <v>87</v>
      </c>
      <c r="D67" s="4" t="s">
        <v>1514</v>
      </c>
      <c r="E67" s="4" t="s">
        <v>1515</v>
      </c>
      <c r="F67" s="4" t="s">
        <v>1516</v>
      </c>
      <c r="G67" s="4" t="s">
        <v>1378</v>
      </c>
      <c r="J67" s="4" t="s">
        <v>1820</v>
      </c>
    </row>
    <row r="68" spans="1:10">
      <c r="A68" s="4">
        <v>67</v>
      </c>
      <c r="B68" s="4" t="s">
        <v>1277</v>
      </c>
      <c r="C68" s="4" t="s">
        <v>87</v>
      </c>
      <c r="D68" s="4" t="s">
        <v>1517</v>
      </c>
      <c r="E68" s="4" t="s">
        <v>1518</v>
      </c>
      <c r="F68" s="4" t="s">
        <v>1519</v>
      </c>
      <c r="G68" s="4" t="s">
        <v>1520</v>
      </c>
      <c r="J68" s="4" t="s">
        <v>1820</v>
      </c>
    </row>
    <row r="69" spans="1:10">
      <c r="A69" s="4">
        <v>68</v>
      </c>
      <c r="B69" s="4" t="s">
        <v>1277</v>
      </c>
      <c r="C69" s="4" t="s">
        <v>87</v>
      </c>
      <c r="D69" s="4" t="s">
        <v>1521</v>
      </c>
      <c r="E69" s="4" t="s">
        <v>1522</v>
      </c>
      <c r="F69" s="4" t="s">
        <v>1523</v>
      </c>
      <c r="G69" s="4" t="s">
        <v>1331</v>
      </c>
      <c r="J69" s="4" t="s">
        <v>1820</v>
      </c>
    </row>
    <row r="70" spans="1:10">
      <c r="A70" s="4">
        <v>69</v>
      </c>
      <c r="B70" s="4" t="s">
        <v>1277</v>
      </c>
      <c r="C70" s="4" t="s">
        <v>87</v>
      </c>
      <c r="D70" s="4" t="s">
        <v>1524</v>
      </c>
      <c r="E70" s="4" t="s">
        <v>1525</v>
      </c>
      <c r="F70" s="4" t="s">
        <v>1526</v>
      </c>
      <c r="G70" s="4" t="s">
        <v>1527</v>
      </c>
      <c r="J70" s="4" t="s">
        <v>1820</v>
      </c>
    </row>
    <row r="71" spans="1:10">
      <c r="A71" s="4">
        <v>70</v>
      </c>
      <c r="B71" s="4" t="s">
        <v>1277</v>
      </c>
      <c r="C71" s="4" t="s">
        <v>87</v>
      </c>
      <c r="D71" s="4" t="s">
        <v>1528</v>
      </c>
      <c r="E71" s="4" t="s">
        <v>1529</v>
      </c>
      <c r="F71" s="4" t="s">
        <v>1530</v>
      </c>
      <c r="G71" s="4" t="s">
        <v>1531</v>
      </c>
      <c r="J71" s="4" t="s">
        <v>1820</v>
      </c>
    </row>
    <row r="72" spans="1:10">
      <c r="A72" s="4">
        <v>71</v>
      </c>
      <c r="B72" s="4" t="s">
        <v>1277</v>
      </c>
      <c r="C72" s="4" t="s">
        <v>87</v>
      </c>
      <c r="D72" s="4" t="s">
        <v>1532</v>
      </c>
      <c r="E72" s="4" t="s">
        <v>1533</v>
      </c>
      <c r="F72" s="4" t="s">
        <v>1534</v>
      </c>
      <c r="G72" s="4" t="s">
        <v>1412</v>
      </c>
      <c r="J72" s="4" t="s">
        <v>1820</v>
      </c>
    </row>
    <row r="73" spans="1:10">
      <c r="A73" s="4">
        <v>72</v>
      </c>
      <c r="B73" s="4" t="s">
        <v>1277</v>
      </c>
      <c r="C73" s="4" t="s">
        <v>87</v>
      </c>
      <c r="D73" s="4" t="s">
        <v>1535</v>
      </c>
      <c r="E73" s="4" t="s">
        <v>1536</v>
      </c>
      <c r="F73" s="4" t="s">
        <v>1391</v>
      </c>
      <c r="G73" s="4" t="s">
        <v>1537</v>
      </c>
      <c r="J73" s="4" t="s">
        <v>1820</v>
      </c>
    </row>
    <row r="74" spans="1:10">
      <c r="A74" s="4">
        <v>73</v>
      </c>
      <c r="B74" s="4" t="s">
        <v>1277</v>
      </c>
      <c r="C74" s="4" t="s">
        <v>87</v>
      </c>
      <c r="D74" s="4" t="s">
        <v>1538</v>
      </c>
      <c r="E74" s="4" t="s">
        <v>1539</v>
      </c>
      <c r="F74" s="4" t="s">
        <v>1540</v>
      </c>
      <c r="G74" s="4" t="s">
        <v>1281</v>
      </c>
      <c r="J74" s="4" t="s">
        <v>1820</v>
      </c>
    </row>
    <row r="75" spans="1:10">
      <c r="A75" s="4">
        <v>74</v>
      </c>
      <c r="B75" s="4" t="s">
        <v>1277</v>
      </c>
      <c r="C75" s="4" t="s">
        <v>87</v>
      </c>
      <c r="D75" s="4" t="s">
        <v>1541</v>
      </c>
      <c r="E75" s="4" t="s">
        <v>1542</v>
      </c>
      <c r="F75" s="4" t="s">
        <v>1543</v>
      </c>
      <c r="G75" s="4" t="s">
        <v>1544</v>
      </c>
      <c r="J75" s="4" t="s">
        <v>1820</v>
      </c>
    </row>
    <row r="76" spans="1:10">
      <c r="A76" s="4">
        <v>75</v>
      </c>
      <c r="B76" s="4" t="s">
        <v>1277</v>
      </c>
      <c r="C76" s="4" t="s">
        <v>87</v>
      </c>
      <c r="D76" s="4" t="s">
        <v>1545</v>
      </c>
      <c r="E76" s="4" t="s">
        <v>1546</v>
      </c>
      <c r="F76" s="4" t="s">
        <v>1547</v>
      </c>
      <c r="G76" s="4" t="s">
        <v>1509</v>
      </c>
      <c r="J76" s="4" t="s">
        <v>1820</v>
      </c>
    </row>
    <row r="77" spans="1:10">
      <c r="A77" s="4">
        <v>76</v>
      </c>
      <c r="B77" s="4" t="s">
        <v>1277</v>
      </c>
      <c r="C77" s="4" t="s">
        <v>87</v>
      </c>
      <c r="D77" s="4" t="s">
        <v>1548</v>
      </c>
      <c r="E77" s="4" t="s">
        <v>1549</v>
      </c>
      <c r="F77" s="4" t="s">
        <v>1550</v>
      </c>
      <c r="G77" s="4" t="s">
        <v>1289</v>
      </c>
      <c r="J77" s="4" t="s">
        <v>1820</v>
      </c>
    </row>
    <row r="78" spans="1:10">
      <c r="A78" s="4">
        <v>77</v>
      </c>
      <c r="B78" s="4" t="s">
        <v>1277</v>
      </c>
      <c r="C78" s="4" t="s">
        <v>87</v>
      </c>
      <c r="D78" s="4" t="s">
        <v>1551</v>
      </c>
      <c r="E78" s="4" t="s">
        <v>1552</v>
      </c>
      <c r="F78" s="4" t="s">
        <v>1553</v>
      </c>
      <c r="G78" s="4" t="s">
        <v>1544</v>
      </c>
      <c r="J78" s="4" t="s">
        <v>1820</v>
      </c>
    </row>
    <row r="79" spans="1:10">
      <c r="A79" s="4">
        <v>78</v>
      </c>
      <c r="B79" s="4" t="s">
        <v>1277</v>
      </c>
      <c r="C79" s="4" t="s">
        <v>87</v>
      </c>
      <c r="D79" s="4" t="s">
        <v>1554</v>
      </c>
      <c r="E79" s="4" t="s">
        <v>1555</v>
      </c>
      <c r="F79" s="4" t="s">
        <v>1556</v>
      </c>
      <c r="G79" s="4" t="s">
        <v>1331</v>
      </c>
      <c r="J79" s="4" t="s">
        <v>1820</v>
      </c>
    </row>
    <row r="80" spans="1:10">
      <c r="A80" s="4">
        <v>79</v>
      </c>
      <c r="B80" s="4" t="s">
        <v>1277</v>
      </c>
      <c r="C80" s="4" t="s">
        <v>87</v>
      </c>
      <c r="D80" s="4" t="s">
        <v>1557</v>
      </c>
      <c r="E80" s="4" t="s">
        <v>1558</v>
      </c>
      <c r="F80" s="4" t="s">
        <v>1559</v>
      </c>
      <c r="G80" s="4" t="s">
        <v>1312</v>
      </c>
      <c r="J80" s="4" t="s">
        <v>1820</v>
      </c>
    </row>
    <row r="81" spans="1:10">
      <c r="A81" s="4">
        <v>80</v>
      </c>
      <c r="B81" s="4" t="s">
        <v>1277</v>
      </c>
      <c r="C81" s="4" t="s">
        <v>87</v>
      </c>
      <c r="D81" s="4" t="s">
        <v>1560</v>
      </c>
      <c r="E81" s="4" t="s">
        <v>1561</v>
      </c>
      <c r="F81" s="4" t="s">
        <v>1562</v>
      </c>
      <c r="G81" s="4" t="s">
        <v>1312</v>
      </c>
      <c r="J81" s="4" t="s">
        <v>1820</v>
      </c>
    </row>
    <row r="82" spans="1:10">
      <c r="A82" s="4">
        <v>81</v>
      </c>
      <c r="B82" s="4" t="s">
        <v>1277</v>
      </c>
      <c r="C82" s="4" t="s">
        <v>87</v>
      </c>
      <c r="D82" s="4" t="s">
        <v>1563</v>
      </c>
      <c r="E82" s="4" t="s">
        <v>1564</v>
      </c>
      <c r="F82" s="4" t="s">
        <v>1565</v>
      </c>
      <c r="G82" s="4" t="s">
        <v>1312</v>
      </c>
      <c r="J82" s="4" t="s">
        <v>1820</v>
      </c>
    </row>
    <row r="83" spans="1:10">
      <c r="A83" s="4">
        <v>82</v>
      </c>
      <c r="B83" s="4" t="s">
        <v>1277</v>
      </c>
      <c r="C83" s="4" t="s">
        <v>87</v>
      </c>
      <c r="D83" s="4" t="s">
        <v>1566</v>
      </c>
      <c r="E83" s="4" t="s">
        <v>1567</v>
      </c>
      <c r="F83" s="4" t="s">
        <v>1568</v>
      </c>
      <c r="G83" s="4" t="s">
        <v>1312</v>
      </c>
      <c r="J83" s="4" t="s">
        <v>1820</v>
      </c>
    </row>
    <row r="84" spans="1:10">
      <c r="A84" s="4">
        <v>83</v>
      </c>
      <c r="B84" s="4" t="s">
        <v>1277</v>
      </c>
      <c r="C84" s="4" t="s">
        <v>87</v>
      </c>
      <c r="D84" s="4" t="s">
        <v>1569</v>
      </c>
      <c r="E84" s="4" t="s">
        <v>1570</v>
      </c>
      <c r="F84" s="4" t="s">
        <v>1571</v>
      </c>
      <c r="G84" s="4" t="s">
        <v>1312</v>
      </c>
      <c r="J84" s="4" t="s">
        <v>1820</v>
      </c>
    </row>
    <row r="85" spans="1:10">
      <c r="A85" s="4">
        <v>84</v>
      </c>
      <c r="B85" s="4" t="s">
        <v>1277</v>
      </c>
      <c r="C85" s="4" t="s">
        <v>87</v>
      </c>
      <c r="D85" s="4" t="s">
        <v>1572</v>
      </c>
      <c r="E85" s="4" t="s">
        <v>1573</v>
      </c>
      <c r="F85" s="4" t="s">
        <v>1574</v>
      </c>
      <c r="G85" s="4" t="s">
        <v>1575</v>
      </c>
      <c r="J85" s="4" t="s">
        <v>1820</v>
      </c>
    </row>
    <row r="86" spans="1:10">
      <c r="A86" s="4">
        <v>85</v>
      </c>
      <c r="B86" s="4" t="s">
        <v>1277</v>
      </c>
      <c r="C86" s="4" t="s">
        <v>87</v>
      </c>
      <c r="D86" s="4" t="s">
        <v>1576</v>
      </c>
      <c r="E86" s="4" t="s">
        <v>1577</v>
      </c>
      <c r="F86" s="4" t="s">
        <v>1578</v>
      </c>
      <c r="G86" s="4" t="s">
        <v>1300</v>
      </c>
      <c r="J86" s="4" t="s">
        <v>1820</v>
      </c>
    </row>
    <row r="87" spans="1:10">
      <c r="A87" s="4">
        <v>86</v>
      </c>
      <c r="B87" s="4" t="s">
        <v>1277</v>
      </c>
      <c r="C87" s="4" t="s">
        <v>87</v>
      </c>
      <c r="D87" s="4" t="s">
        <v>1579</v>
      </c>
      <c r="E87" s="4" t="s">
        <v>1580</v>
      </c>
      <c r="F87" s="4" t="s">
        <v>1581</v>
      </c>
      <c r="G87" s="4" t="s">
        <v>1359</v>
      </c>
      <c r="H87" s="4" t="s">
        <v>1582</v>
      </c>
      <c r="J87" s="4" t="s">
        <v>1820</v>
      </c>
    </row>
    <row r="88" spans="1:10">
      <c r="A88" s="4">
        <v>87</v>
      </c>
      <c r="B88" s="4" t="s">
        <v>1277</v>
      </c>
      <c r="C88" s="4" t="s">
        <v>87</v>
      </c>
      <c r="D88" s="4" t="s">
        <v>1583</v>
      </c>
      <c r="E88" s="4" t="s">
        <v>1584</v>
      </c>
      <c r="F88" s="4" t="s">
        <v>1585</v>
      </c>
      <c r="G88" s="4" t="s">
        <v>1586</v>
      </c>
      <c r="J88" s="4" t="s">
        <v>1820</v>
      </c>
    </row>
    <row r="89" spans="1:10">
      <c r="A89" s="4">
        <v>88</v>
      </c>
      <c r="B89" s="4" t="s">
        <v>1277</v>
      </c>
      <c r="C89" s="4" t="s">
        <v>87</v>
      </c>
      <c r="D89" s="4" t="s">
        <v>1587</v>
      </c>
      <c r="E89" s="4" t="s">
        <v>1588</v>
      </c>
      <c r="F89" s="4" t="s">
        <v>1589</v>
      </c>
      <c r="G89" s="4" t="s">
        <v>1312</v>
      </c>
      <c r="J89" s="4" t="s">
        <v>1820</v>
      </c>
    </row>
    <row r="90" spans="1:10">
      <c r="A90" s="4">
        <v>89</v>
      </c>
      <c r="B90" s="4" t="s">
        <v>1277</v>
      </c>
      <c r="C90" s="4" t="s">
        <v>87</v>
      </c>
      <c r="D90" s="4" t="s">
        <v>1590</v>
      </c>
      <c r="E90" s="4" t="s">
        <v>1591</v>
      </c>
      <c r="F90" s="4" t="s">
        <v>1592</v>
      </c>
      <c r="G90" s="4" t="s">
        <v>1593</v>
      </c>
      <c r="J90" s="4" t="s">
        <v>1820</v>
      </c>
    </row>
    <row r="91" spans="1:10">
      <c r="A91" s="4">
        <v>90</v>
      </c>
      <c r="B91" s="4" t="s">
        <v>1277</v>
      </c>
      <c r="C91" s="4" t="s">
        <v>87</v>
      </c>
      <c r="D91" s="4" t="s">
        <v>1594</v>
      </c>
      <c r="E91" s="4" t="s">
        <v>1595</v>
      </c>
      <c r="F91" s="4" t="s">
        <v>1596</v>
      </c>
      <c r="G91" s="4" t="s">
        <v>1308</v>
      </c>
      <c r="J91" s="4" t="s">
        <v>1820</v>
      </c>
    </row>
    <row r="92" spans="1:10">
      <c r="A92" s="4">
        <v>91</v>
      </c>
      <c r="B92" s="4" t="s">
        <v>1277</v>
      </c>
      <c r="C92" s="4" t="s">
        <v>87</v>
      </c>
      <c r="D92" s="4" t="s">
        <v>1597</v>
      </c>
      <c r="E92" s="4" t="s">
        <v>1598</v>
      </c>
      <c r="F92" s="4" t="s">
        <v>1599</v>
      </c>
      <c r="G92" s="4" t="s">
        <v>1544</v>
      </c>
      <c r="J92" s="4" t="s">
        <v>1820</v>
      </c>
    </row>
    <row r="93" spans="1:10">
      <c r="A93" s="4">
        <v>92</v>
      </c>
      <c r="B93" s="4" t="s">
        <v>1277</v>
      </c>
      <c r="C93" s="4" t="s">
        <v>87</v>
      </c>
      <c r="D93" s="4" t="s">
        <v>1600</v>
      </c>
      <c r="E93" s="4" t="s">
        <v>1601</v>
      </c>
      <c r="F93" s="4" t="s">
        <v>1602</v>
      </c>
      <c r="G93" s="4" t="s">
        <v>1544</v>
      </c>
      <c r="J93" s="4" t="s">
        <v>1820</v>
      </c>
    </row>
    <row r="94" spans="1:10">
      <c r="A94" s="4">
        <v>93</v>
      </c>
      <c r="B94" s="4" t="s">
        <v>1277</v>
      </c>
      <c r="C94" s="4" t="s">
        <v>87</v>
      </c>
      <c r="D94" s="4" t="s">
        <v>1603</v>
      </c>
      <c r="E94" s="4" t="s">
        <v>1604</v>
      </c>
      <c r="F94" s="4" t="s">
        <v>1605</v>
      </c>
      <c r="G94" s="4" t="s">
        <v>1433</v>
      </c>
      <c r="J94" s="4" t="s">
        <v>1820</v>
      </c>
    </row>
    <row r="95" spans="1:10">
      <c r="A95" s="4">
        <v>94</v>
      </c>
      <c r="B95" s="4" t="s">
        <v>1277</v>
      </c>
      <c r="C95" s="4" t="s">
        <v>87</v>
      </c>
      <c r="D95" s="4" t="s">
        <v>1606</v>
      </c>
      <c r="E95" s="4" t="s">
        <v>1607</v>
      </c>
      <c r="F95" s="4" t="s">
        <v>1608</v>
      </c>
      <c r="G95" s="4" t="s">
        <v>1351</v>
      </c>
      <c r="J95" s="4" t="s">
        <v>1820</v>
      </c>
    </row>
    <row r="96" spans="1:10">
      <c r="A96" s="4">
        <v>95</v>
      </c>
      <c r="B96" s="4" t="s">
        <v>1277</v>
      </c>
      <c r="C96" s="4" t="s">
        <v>87</v>
      </c>
      <c r="D96" s="4" t="s">
        <v>1609</v>
      </c>
      <c r="E96" s="4" t="s">
        <v>1610</v>
      </c>
      <c r="F96" s="4" t="s">
        <v>1611</v>
      </c>
      <c r="G96" s="4" t="s">
        <v>1312</v>
      </c>
      <c r="H96" s="4" t="s">
        <v>1612</v>
      </c>
      <c r="J96" s="4" t="s">
        <v>1820</v>
      </c>
    </row>
    <row r="97" spans="1:10">
      <c r="A97" s="4">
        <v>96</v>
      </c>
      <c r="B97" s="4" t="s">
        <v>1277</v>
      </c>
      <c r="C97" s="4" t="s">
        <v>87</v>
      </c>
      <c r="D97" s="4" t="s">
        <v>1613</v>
      </c>
      <c r="E97" s="4" t="s">
        <v>1614</v>
      </c>
      <c r="F97" s="4" t="s">
        <v>1615</v>
      </c>
      <c r="G97" s="4" t="s">
        <v>1312</v>
      </c>
      <c r="J97" s="4" t="s">
        <v>1820</v>
      </c>
    </row>
    <row r="98" spans="1:10">
      <c r="A98" s="4">
        <v>97</v>
      </c>
      <c r="B98" s="4" t="s">
        <v>1277</v>
      </c>
      <c r="C98" s="4" t="s">
        <v>87</v>
      </c>
      <c r="D98" s="4" t="s">
        <v>1616</v>
      </c>
      <c r="E98" s="4" t="s">
        <v>1617</v>
      </c>
      <c r="F98" s="4" t="s">
        <v>1618</v>
      </c>
      <c r="G98" s="4" t="s">
        <v>1619</v>
      </c>
      <c r="J98" s="4" t="s">
        <v>1820</v>
      </c>
    </row>
    <row r="99" spans="1:10">
      <c r="A99" s="4">
        <v>98</v>
      </c>
      <c r="B99" s="4" t="s">
        <v>1277</v>
      </c>
      <c r="C99" s="4" t="s">
        <v>87</v>
      </c>
      <c r="D99" s="4" t="s">
        <v>1620</v>
      </c>
      <c r="E99" s="4" t="s">
        <v>1621</v>
      </c>
      <c r="F99" s="4" t="s">
        <v>1622</v>
      </c>
      <c r="G99" s="4" t="s">
        <v>1623</v>
      </c>
      <c r="J99" s="4" t="s">
        <v>1820</v>
      </c>
    </row>
    <row r="100" spans="1:10">
      <c r="A100" s="4">
        <v>99</v>
      </c>
      <c r="B100" s="4" t="s">
        <v>1277</v>
      </c>
      <c r="C100" s="4" t="s">
        <v>87</v>
      </c>
      <c r="D100" s="4" t="s">
        <v>1624</v>
      </c>
      <c r="E100" s="4" t="s">
        <v>1625</v>
      </c>
      <c r="F100" s="4" t="s">
        <v>1626</v>
      </c>
      <c r="G100" s="4" t="s">
        <v>1623</v>
      </c>
      <c r="H100" s="4" t="s">
        <v>1627</v>
      </c>
      <c r="J100" s="4" t="s">
        <v>1820</v>
      </c>
    </row>
    <row r="101" spans="1:10">
      <c r="A101" s="4">
        <v>100</v>
      </c>
      <c r="B101" s="4" t="s">
        <v>1277</v>
      </c>
      <c r="C101" s="4" t="s">
        <v>87</v>
      </c>
      <c r="D101" s="4" t="s">
        <v>1628</v>
      </c>
      <c r="E101" s="4" t="s">
        <v>1629</v>
      </c>
      <c r="F101" s="4" t="s">
        <v>1630</v>
      </c>
      <c r="G101" s="4" t="s">
        <v>1451</v>
      </c>
      <c r="J101" s="4" t="s">
        <v>1820</v>
      </c>
    </row>
    <row r="102" spans="1:10">
      <c r="A102" s="4">
        <v>101</v>
      </c>
      <c r="B102" s="4" t="s">
        <v>1277</v>
      </c>
      <c r="C102" s="4" t="s">
        <v>87</v>
      </c>
      <c r="D102" s="4" t="s">
        <v>1631</v>
      </c>
      <c r="E102" s="4" t="s">
        <v>1632</v>
      </c>
      <c r="F102" s="4" t="s">
        <v>1633</v>
      </c>
      <c r="G102" s="4" t="s">
        <v>1623</v>
      </c>
      <c r="J102" s="4" t="s">
        <v>1820</v>
      </c>
    </row>
    <row r="103" spans="1:10">
      <c r="A103" s="4">
        <v>102</v>
      </c>
      <c r="B103" s="4" t="s">
        <v>1277</v>
      </c>
      <c r="C103" s="4" t="s">
        <v>87</v>
      </c>
      <c r="D103" s="4" t="s">
        <v>1634</v>
      </c>
      <c r="E103" s="4" t="s">
        <v>1635</v>
      </c>
      <c r="F103" s="4" t="s">
        <v>1636</v>
      </c>
      <c r="G103" s="4" t="s">
        <v>1484</v>
      </c>
      <c r="H103" s="4" t="s">
        <v>1637</v>
      </c>
      <c r="J103" s="4" t="s">
        <v>1820</v>
      </c>
    </row>
    <row r="104" spans="1:10">
      <c r="A104" s="4">
        <v>103</v>
      </c>
      <c r="B104" s="4" t="s">
        <v>1277</v>
      </c>
      <c r="C104" s="4" t="s">
        <v>87</v>
      </c>
      <c r="D104" s="4" t="s">
        <v>1638</v>
      </c>
      <c r="E104" s="4" t="s">
        <v>1639</v>
      </c>
      <c r="F104" s="4" t="s">
        <v>1640</v>
      </c>
      <c r="G104" s="4" t="s">
        <v>1520</v>
      </c>
      <c r="H104" s="4" t="s">
        <v>1641</v>
      </c>
      <c r="J104" s="4" t="s">
        <v>1820</v>
      </c>
    </row>
    <row r="105" spans="1:10">
      <c r="A105" s="4">
        <v>104</v>
      </c>
      <c r="B105" s="4" t="s">
        <v>1277</v>
      </c>
      <c r="C105" s="4" t="s">
        <v>87</v>
      </c>
      <c r="D105" s="4" t="s">
        <v>1642</v>
      </c>
      <c r="E105" s="4" t="s">
        <v>1643</v>
      </c>
      <c r="F105" s="4" t="s">
        <v>1644</v>
      </c>
      <c r="G105" s="4" t="s">
        <v>1544</v>
      </c>
      <c r="J105" s="4" t="s">
        <v>1820</v>
      </c>
    </row>
    <row r="106" spans="1:10">
      <c r="A106" s="4">
        <v>105</v>
      </c>
      <c r="B106" s="4" t="s">
        <v>1277</v>
      </c>
      <c r="C106" s="4" t="s">
        <v>87</v>
      </c>
      <c r="D106" s="4" t="s">
        <v>1645</v>
      </c>
      <c r="E106" s="4" t="s">
        <v>1646</v>
      </c>
      <c r="F106" s="4" t="s">
        <v>1647</v>
      </c>
      <c r="G106" s="4" t="s">
        <v>1408</v>
      </c>
      <c r="H106" s="4" t="s">
        <v>1648</v>
      </c>
      <c r="J106" s="4" t="s">
        <v>1820</v>
      </c>
    </row>
    <row r="107" spans="1:10">
      <c r="A107" s="4">
        <v>106</v>
      </c>
      <c r="B107" s="4" t="s">
        <v>1277</v>
      </c>
      <c r="C107" s="4" t="s">
        <v>87</v>
      </c>
      <c r="D107" s="4" t="s">
        <v>1649</v>
      </c>
      <c r="E107" s="4" t="s">
        <v>1650</v>
      </c>
      <c r="F107" s="4" t="s">
        <v>1651</v>
      </c>
      <c r="G107" s="4" t="s">
        <v>1544</v>
      </c>
      <c r="J107" s="4" t="s">
        <v>1820</v>
      </c>
    </row>
    <row r="108" spans="1:10">
      <c r="A108" s="4">
        <v>107</v>
      </c>
      <c r="B108" s="4" t="s">
        <v>1277</v>
      </c>
      <c r="C108" s="4" t="s">
        <v>87</v>
      </c>
      <c r="D108" s="4" t="s">
        <v>1652</v>
      </c>
      <c r="E108" s="4" t="s">
        <v>1653</v>
      </c>
      <c r="F108" s="4" t="s">
        <v>1654</v>
      </c>
      <c r="G108" s="4" t="s">
        <v>1544</v>
      </c>
      <c r="J108" s="4" t="s">
        <v>1820</v>
      </c>
    </row>
    <row r="109" spans="1:10">
      <c r="A109" s="4">
        <v>108</v>
      </c>
      <c r="B109" s="4" t="s">
        <v>1277</v>
      </c>
      <c r="C109" s="4" t="s">
        <v>87</v>
      </c>
      <c r="D109" s="4" t="s">
        <v>1655</v>
      </c>
      <c r="E109" s="4" t="s">
        <v>1656</v>
      </c>
      <c r="F109" s="4" t="s">
        <v>1657</v>
      </c>
      <c r="G109" s="4" t="s">
        <v>1378</v>
      </c>
      <c r="J109" s="4" t="s">
        <v>1820</v>
      </c>
    </row>
    <row r="110" spans="1:10">
      <c r="A110" s="4">
        <v>109</v>
      </c>
      <c r="B110" s="4" t="s">
        <v>1277</v>
      </c>
      <c r="C110" s="4" t="s">
        <v>87</v>
      </c>
      <c r="D110" s="4" t="s">
        <v>1658</v>
      </c>
      <c r="E110" s="4" t="s">
        <v>1659</v>
      </c>
      <c r="F110" s="4" t="s">
        <v>1660</v>
      </c>
      <c r="G110" s="4" t="s">
        <v>1331</v>
      </c>
      <c r="J110" s="4" t="s">
        <v>1820</v>
      </c>
    </row>
    <row r="111" spans="1:10">
      <c r="A111" s="4">
        <v>110</v>
      </c>
      <c r="B111" s="4" t="s">
        <v>1277</v>
      </c>
      <c r="C111" s="4" t="s">
        <v>87</v>
      </c>
      <c r="D111" s="4" t="s">
        <v>1661</v>
      </c>
      <c r="E111" s="4" t="s">
        <v>1662</v>
      </c>
      <c r="F111" s="4" t="s">
        <v>1663</v>
      </c>
      <c r="G111" s="4" t="s">
        <v>1300</v>
      </c>
      <c r="J111" s="4" t="s">
        <v>1820</v>
      </c>
    </row>
    <row r="112" spans="1:10">
      <c r="A112" s="4">
        <v>111</v>
      </c>
      <c r="B112" s="4" t="s">
        <v>1277</v>
      </c>
      <c r="C112" s="4" t="s">
        <v>87</v>
      </c>
      <c r="D112" s="4" t="s">
        <v>1664</v>
      </c>
      <c r="E112" s="4" t="s">
        <v>1665</v>
      </c>
      <c r="F112" s="4" t="s">
        <v>1666</v>
      </c>
      <c r="G112" s="4" t="s">
        <v>1623</v>
      </c>
      <c r="J112" s="4" t="s">
        <v>1820</v>
      </c>
    </row>
    <row r="113" spans="1:10">
      <c r="A113" s="4">
        <v>112</v>
      </c>
      <c r="B113" s="4" t="s">
        <v>1277</v>
      </c>
      <c r="C113" s="4" t="s">
        <v>87</v>
      </c>
      <c r="D113" s="4" t="s">
        <v>1667</v>
      </c>
      <c r="E113" s="4" t="s">
        <v>1668</v>
      </c>
      <c r="F113" s="4" t="s">
        <v>1669</v>
      </c>
      <c r="G113" s="4" t="s">
        <v>1400</v>
      </c>
      <c r="J113" s="4" t="s">
        <v>1820</v>
      </c>
    </row>
    <row r="114" spans="1:10">
      <c r="A114" s="4">
        <v>113</v>
      </c>
      <c r="B114" s="4" t="s">
        <v>1277</v>
      </c>
      <c r="C114" s="4" t="s">
        <v>87</v>
      </c>
      <c r="D114" s="4" t="s">
        <v>1670</v>
      </c>
      <c r="E114" s="4" t="s">
        <v>1671</v>
      </c>
      <c r="F114" s="4" t="s">
        <v>1672</v>
      </c>
      <c r="G114" s="4" t="s">
        <v>1498</v>
      </c>
      <c r="J114" s="4" t="s">
        <v>1820</v>
      </c>
    </row>
    <row r="115" spans="1:10">
      <c r="A115" s="4">
        <v>114</v>
      </c>
      <c r="B115" s="4" t="s">
        <v>1277</v>
      </c>
      <c r="C115" s="4" t="s">
        <v>87</v>
      </c>
      <c r="D115" s="4" t="s">
        <v>1673</v>
      </c>
      <c r="E115" s="4" t="s">
        <v>1674</v>
      </c>
      <c r="F115" s="4" t="s">
        <v>1675</v>
      </c>
      <c r="G115" s="4" t="s">
        <v>1367</v>
      </c>
      <c r="J115" s="4" t="s">
        <v>1820</v>
      </c>
    </row>
    <row r="116" spans="1:10">
      <c r="A116" s="4">
        <v>115</v>
      </c>
      <c r="B116" s="4" t="s">
        <v>1277</v>
      </c>
      <c r="C116" s="4" t="s">
        <v>87</v>
      </c>
      <c r="D116" s="4" t="s">
        <v>1676</v>
      </c>
      <c r="E116" s="4" t="s">
        <v>1677</v>
      </c>
      <c r="F116" s="4" t="s">
        <v>1678</v>
      </c>
      <c r="G116" s="4" t="s">
        <v>1679</v>
      </c>
      <c r="J116" s="4" t="s">
        <v>1820</v>
      </c>
    </row>
    <row r="117" spans="1:10">
      <c r="A117" s="4">
        <v>116</v>
      </c>
      <c r="B117" s="4" t="s">
        <v>1277</v>
      </c>
      <c r="C117" s="4" t="s">
        <v>87</v>
      </c>
      <c r="D117" s="4" t="s">
        <v>1680</v>
      </c>
      <c r="E117" s="4" t="s">
        <v>1681</v>
      </c>
      <c r="F117" s="4" t="s">
        <v>1682</v>
      </c>
      <c r="G117" s="4" t="s">
        <v>1374</v>
      </c>
      <c r="J117" s="4" t="s">
        <v>1820</v>
      </c>
    </row>
    <row r="118" spans="1:10">
      <c r="A118" s="4">
        <v>117</v>
      </c>
      <c r="B118" s="4" t="s">
        <v>1277</v>
      </c>
      <c r="C118" s="4" t="s">
        <v>87</v>
      </c>
      <c r="D118" s="4" t="s">
        <v>1683</v>
      </c>
      <c r="E118" s="4" t="s">
        <v>1684</v>
      </c>
      <c r="F118" s="4" t="s">
        <v>1685</v>
      </c>
      <c r="G118" s="4" t="s">
        <v>1412</v>
      </c>
      <c r="J118" s="4" t="s">
        <v>1820</v>
      </c>
    </row>
    <row r="119" spans="1:10">
      <c r="A119" s="4">
        <v>118</v>
      </c>
      <c r="B119" s="4" t="s">
        <v>1277</v>
      </c>
      <c r="C119" s="4" t="s">
        <v>87</v>
      </c>
      <c r="D119" s="4" t="s">
        <v>1686</v>
      </c>
      <c r="E119" s="4" t="s">
        <v>1687</v>
      </c>
      <c r="F119" s="4" t="s">
        <v>1688</v>
      </c>
      <c r="G119" s="4" t="s">
        <v>1359</v>
      </c>
      <c r="J119" s="4" t="s">
        <v>1820</v>
      </c>
    </row>
    <row r="120" spans="1:10">
      <c r="A120" s="4">
        <v>119</v>
      </c>
      <c r="B120" s="4" t="s">
        <v>1277</v>
      </c>
      <c r="C120" s="4" t="s">
        <v>87</v>
      </c>
      <c r="D120" s="4" t="s">
        <v>1689</v>
      </c>
      <c r="E120" s="4" t="s">
        <v>1690</v>
      </c>
      <c r="F120" s="4" t="s">
        <v>1691</v>
      </c>
      <c r="G120" s="4" t="s">
        <v>1692</v>
      </c>
      <c r="H120" s="4" t="s">
        <v>1693</v>
      </c>
      <c r="J120" s="4" t="s">
        <v>1820</v>
      </c>
    </row>
    <row r="121" spans="1:10">
      <c r="A121" s="4">
        <v>120</v>
      </c>
      <c r="B121" s="4" t="s">
        <v>1277</v>
      </c>
      <c r="C121" s="4" t="s">
        <v>87</v>
      </c>
      <c r="D121" s="4" t="s">
        <v>1694</v>
      </c>
      <c r="E121" s="4" t="s">
        <v>1695</v>
      </c>
      <c r="F121" s="4" t="s">
        <v>1696</v>
      </c>
      <c r="G121" s="4" t="s">
        <v>1440</v>
      </c>
      <c r="H121" s="4" t="s">
        <v>1697</v>
      </c>
      <c r="J121" s="4" t="s">
        <v>1820</v>
      </c>
    </row>
    <row r="122" spans="1:10">
      <c r="A122" s="4">
        <v>121</v>
      </c>
      <c r="B122" s="4" t="s">
        <v>1277</v>
      </c>
      <c r="C122" s="4" t="s">
        <v>87</v>
      </c>
      <c r="D122" s="4" t="s">
        <v>1698</v>
      </c>
      <c r="E122" s="4" t="s">
        <v>1699</v>
      </c>
      <c r="F122" s="4" t="s">
        <v>1700</v>
      </c>
      <c r="G122" s="4" t="s">
        <v>1520</v>
      </c>
      <c r="J122" s="4" t="s">
        <v>1820</v>
      </c>
    </row>
    <row r="123" spans="1:10">
      <c r="A123" s="4">
        <v>122</v>
      </c>
      <c r="B123" s="4" t="s">
        <v>1277</v>
      </c>
      <c r="C123" s="4" t="s">
        <v>87</v>
      </c>
      <c r="D123" s="4" t="s">
        <v>1701</v>
      </c>
      <c r="E123" s="4" t="s">
        <v>1702</v>
      </c>
      <c r="F123" s="4" t="s">
        <v>1703</v>
      </c>
      <c r="G123" s="4" t="s">
        <v>1544</v>
      </c>
      <c r="J123" s="4" t="s">
        <v>1820</v>
      </c>
    </row>
    <row r="124" spans="1:10">
      <c r="A124" s="4">
        <v>123</v>
      </c>
      <c r="B124" s="4" t="s">
        <v>1277</v>
      </c>
      <c r="C124" s="4" t="s">
        <v>87</v>
      </c>
      <c r="D124" s="4" t="s">
        <v>1704</v>
      </c>
      <c r="E124" s="4" t="s">
        <v>1705</v>
      </c>
      <c r="F124" s="4" t="s">
        <v>1706</v>
      </c>
      <c r="G124" s="4" t="s">
        <v>1707</v>
      </c>
      <c r="J124" s="4" t="s">
        <v>1820</v>
      </c>
    </row>
    <row r="125" spans="1:10">
      <c r="A125" s="4">
        <v>124</v>
      </c>
      <c r="B125" s="4" t="s">
        <v>1277</v>
      </c>
      <c r="C125" s="4" t="s">
        <v>87</v>
      </c>
      <c r="D125" s="4" t="s">
        <v>1708</v>
      </c>
      <c r="E125" s="4" t="s">
        <v>1709</v>
      </c>
      <c r="F125" s="4" t="s">
        <v>1710</v>
      </c>
      <c r="G125" s="4" t="s">
        <v>1520</v>
      </c>
      <c r="J125" s="4" t="s">
        <v>1820</v>
      </c>
    </row>
    <row r="126" spans="1:10">
      <c r="A126" s="4">
        <v>125</v>
      </c>
      <c r="B126" s="4" t="s">
        <v>1277</v>
      </c>
      <c r="C126" s="4" t="s">
        <v>87</v>
      </c>
      <c r="D126" s="4" t="s">
        <v>1711</v>
      </c>
      <c r="E126" s="4" t="s">
        <v>1712</v>
      </c>
      <c r="F126" s="4" t="s">
        <v>1713</v>
      </c>
      <c r="G126" s="4" t="s">
        <v>1312</v>
      </c>
      <c r="J126" s="4" t="s">
        <v>1820</v>
      </c>
    </row>
    <row r="127" spans="1:10">
      <c r="A127" s="4">
        <v>126</v>
      </c>
      <c r="B127" s="4" t="s">
        <v>1277</v>
      </c>
      <c r="C127" s="4" t="s">
        <v>87</v>
      </c>
      <c r="D127" s="4" t="s">
        <v>1714</v>
      </c>
      <c r="E127" s="4" t="s">
        <v>1715</v>
      </c>
      <c r="F127" s="4" t="s">
        <v>1716</v>
      </c>
      <c r="G127" s="4" t="s">
        <v>1717</v>
      </c>
      <c r="J127" s="4" t="s">
        <v>1820</v>
      </c>
    </row>
    <row r="128" spans="1:10">
      <c r="A128" s="4">
        <v>127</v>
      </c>
      <c r="B128" s="4" t="s">
        <v>1277</v>
      </c>
      <c r="C128" s="4" t="s">
        <v>87</v>
      </c>
      <c r="D128" s="4" t="s">
        <v>1718</v>
      </c>
      <c r="E128" s="4" t="s">
        <v>1719</v>
      </c>
      <c r="F128" s="4" t="s">
        <v>1720</v>
      </c>
      <c r="G128" s="4" t="s">
        <v>1484</v>
      </c>
      <c r="J128" s="4" t="s">
        <v>1820</v>
      </c>
    </row>
    <row r="129" spans="1:10">
      <c r="A129" s="4">
        <v>128</v>
      </c>
      <c r="B129" s="4" t="s">
        <v>1277</v>
      </c>
      <c r="C129" s="4" t="s">
        <v>87</v>
      </c>
      <c r="D129" s="4" t="s">
        <v>1721</v>
      </c>
      <c r="E129" s="4" t="s">
        <v>1722</v>
      </c>
      <c r="F129" s="4" t="s">
        <v>1723</v>
      </c>
      <c r="G129" s="4" t="s">
        <v>1289</v>
      </c>
      <c r="J129" s="4" t="s">
        <v>1820</v>
      </c>
    </row>
    <row r="130" spans="1:10">
      <c r="A130" s="4">
        <v>129</v>
      </c>
      <c r="B130" s="4" t="s">
        <v>1277</v>
      </c>
      <c r="C130" s="4" t="s">
        <v>87</v>
      </c>
      <c r="D130" s="4" t="s">
        <v>1724</v>
      </c>
      <c r="E130" s="4" t="s">
        <v>1725</v>
      </c>
      <c r="F130" s="4" t="s">
        <v>1726</v>
      </c>
      <c r="G130" s="4" t="s">
        <v>1727</v>
      </c>
      <c r="J130" s="4" t="s">
        <v>1820</v>
      </c>
    </row>
    <row r="131" spans="1:10">
      <c r="A131" s="4">
        <v>130</v>
      </c>
      <c r="B131" s="4" t="s">
        <v>1277</v>
      </c>
      <c r="C131" s="4" t="s">
        <v>87</v>
      </c>
      <c r="D131" s="4" t="s">
        <v>1728</v>
      </c>
      <c r="E131" s="4" t="s">
        <v>1729</v>
      </c>
      <c r="F131" s="4" t="s">
        <v>1730</v>
      </c>
      <c r="G131" s="4" t="s">
        <v>1619</v>
      </c>
      <c r="J131" s="4" t="s">
        <v>1820</v>
      </c>
    </row>
    <row r="132" spans="1:10">
      <c r="A132" s="4">
        <v>131</v>
      </c>
      <c r="B132" s="4" t="s">
        <v>1277</v>
      </c>
      <c r="C132" s="4" t="s">
        <v>87</v>
      </c>
      <c r="D132" s="4" t="s">
        <v>1731</v>
      </c>
      <c r="E132" s="4" t="s">
        <v>1732</v>
      </c>
      <c r="F132" s="4" t="s">
        <v>1733</v>
      </c>
      <c r="G132" s="4" t="s">
        <v>1734</v>
      </c>
      <c r="H132" s="4" t="s">
        <v>1735</v>
      </c>
      <c r="J132" s="4" t="s">
        <v>1820</v>
      </c>
    </row>
    <row r="133" spans="1:10">
      <c r="A133" s="4">
        <v>132</v>
      </c>
      <c r="B133" s="4" t="s">
        <v>1277</v>
      </c>
      <c r="C133" s="4" t="s">
        <v>87</v>
      </c>
      <c r="D133" s="4" t="s">
        <v>1736</v>
      </c>
      <c r="E133" s="4" t="s">
        <v>1737</v>
      </c>
      <c r="F133" s="4" t="s">
        <v>1738</v>
      </c>
      <c r="G133" s="4" t="s">
        <v>1312</v>
      </c>
      <c r="J133" s="4" t="s">
        <v>1820</v>
      </c>
    </row>
    <row r="134" spans="1:10">
      <c r="A134" s="4">
        <v>133</v>
      </c>
      <c r="B134" s="4" t="s">
        <v>1277</v>
      </c>
      <c r="C134" s="4" t="s">
        <v>87</v>
      </c>
      <c r="D134" s="4" t="s">
        <v>1739</v>
      </c>
      <c r="E134" s="4" t="s">
        <v>1740</v>
      </c>
      <c r="F134" s="4" t="s">
        <v>1741</v>
      </c>
      <c r="G134" s="4" t="s">
        <v>1544</v>
      </c>
      <c r="J134" s="4" t="s">
        <v>1820</v>
      </c>
    </row>
    <row r="135" spans="1:10">
      <c r="A135" s="4">
        <v>134</v>
      </c>
      <c r="B135" s="4" t="s">
        <v>1277</v>
      </c>
      <c r="C135" s="4" t="s">
        <v>87</v>
      </c>
      <c r="D135" s="4" t="s">
        <v>1742</v>
      </c>
      <c r="E135" s="4" t="s">
        <v>1743</v>
      </c>
      <c r="F135" s="4" t="s">
        <v>1744</v>
      </c>
      <c r="G135" s="4" t="s">
        <v>1378</v>
      </c>
      <c r="J135" s="4" t="s">
        <v>1820</v>
      </c>
    </row>
    <row r="136" spans="1:10">
      <c r="A136" s="4">
        <v>135</v>
      </c>
      <c r="B136" s="4" t="s">
        <v>1277</v>
      </c>
      <c r="C136" s="4" t="s">
        <v>87</v>
      </c>
      <c r="D136" s="4" t="s">
        <v>1745</v>
      </c>
      <c r="E136" s="4" t="s">
        <v>1746</v>
      </c>
      <c r="F136" s="4" t="s">
        <v>1747</v>
      </c>
      <c r="G136" s="4" t="s">
        <v>1531</v>
      </c>
      <c r="J136" s="4" t="s">
        <v>1820</v>
      </c>
    </row>
    <row r="137" spans="1:10">
      <c r="A137" s="4">
        <v>136</v>
      </c>
      <c r="B137" s="4" t="s">
        <v>1277</v>
      </c>
      <c r="C137" s="4" t="s">
        <v>87</v>
      </c>
      <c r="D137" s="4" t="s">
        <v>1748</v>
      </c>
      <c r="E137" s="4" t="s">
        <v>1749</v>
      </c>
      <c r="F137" s="4" t="s">
        <v>1750</v>
      </c>
      <c r="G137" s="4" t="s">
        <v>1527</v>
      </c>
      <c r="J137" s="4" t="s">
        <v>1820</v>
      </c>
    </row>
    <row r="138" spans="1:10">
      <c r="A138" s="4">
        <v>137</v>
      </c>
      <c r="B138" s="4" t="s">
        <v>1277</v>
      </c>
      <c r="C138" s="4" t="s">
        <v>87</v>
      </c>
      <c r="D138" s="4" t="s">
        <v>1751</v>
      </c>
      <c r="E138" s="4" t="s">
        <v>1752</v>
      </c>
      <c r="F138" s="4" t="s">
        <v>1753</v>
      </c>
      <c r="G138" s="4" t="s">
        <v>1527</v>
      </c>
      <c r="J138" s="4" t="s">
        <v>1820</v>
      </c>
    </row>
    <row r="139" spans="1:10">
      <c r="A139" s="4">
        <v>138</v>
      </c>
      <c r="B139" s="4" t="s">
        <v>1277</v>
      </c>
      <c r="C139" s="4" t="s">
        <v>87</v>
      </c>
      <c r="D139" s="4" t="s">
        <v>1754</v>
      </c>
      <c r="E139" s="4" t="s">
        <v>1755</v>
      </c>
      <c r="F139" s="4" t="s">
        <v>1756</v>
      </c>
      <c r="G139" s="4" t="s">
        <v>1544</v>
      </c>
      <c r="J139" s="4" t="s">
        <v>1820</v>
      </c>
    </row>
    <row r="140" spans="1:10">
      <c r="A140" s="4">
        <v>139</v>
      </c>
      <c r="B140" s="4" t="s">
        <v>1277</v>
      </c>
      <c r="C140" s="4" t="s">
        <v>87</v>
      </c>
      <c r="D140" s="4" t="s">
        <v>1757</v>
      </c>
      <c r="E140" s="4" t="s">
        <v>1758</v>
      </c>
      <c r="F140" s="4" t="s">
        <v>1759</v>
      </c>
      <c r="G140" s="4" t="s">
        <v>1544</v>
      </c>
      <c r="J140" s="4" t="s">
        <v>1820</v>
      </c>
    </row>
    <row r="141" spans="1:10">
      <c r="A141" s="4">
        <v>140</v>
      </c>
      <c r="B141" s="4" t="s">
        <v>1277</v>
      </c>
      <c r="C141" s="4" t="s">
        <v>87</v>
      </c>
      <c r="D141" s="4" t="s">
        <v>1760</v>
      </c>
      <c r="E141" s="4" t="s">
        <v>1761</v>
      </c>
      <c r="F141" s="4" t="s">
        <v>1762</v>
      </c>
      <c r="G141" s="4" t="s">
        <v>1308</v>
      </c>
      <c r="J141" s="4" t="s">
        <v>1820</v>
      </c>
    </row>
    <row r="142" spans="1:10">
      <c r="A142" s="4">
        <v>141</v>
      </c>
      <c r="B142" s="4" t="s">
        <v>1277</v>
      </c>
      <c r="C142" s="4" t="s">
        <v>87</v>
      </c>
      <c r="D142" s="4" t="s">
        <v>1763</v>
      </c>
      <c r="E142" s="4" t="s">
        <v>1764</v>
      </c>
      <c r="F142" s="4" t="s">
        <v>1765</v>
      </c>
      <c r="G142" s="4" t="s">
        <v>1544</v>
      </c>
      <c r="J142" s="4" t="s">
        <v>1820</v>
      </c>
    </row>
    <row r="143" spans="1:10">
      <c r="A143" s="4">
        <v>142</v>
      </c>
      <c r="B143" s="4" t="s">
        <v>1277</v>
      </c>
      <c r="C143" s="4" t="s">
        <v>87</v>
      </c>
      <c r="D143" s="4" t="s">
        <v>1766</v>
      </c>
      <c r="E143" s="4" t="s">
        <v>1767</v>
      </c>
      <c r="F143" s="4" t="s">
        <v>1768</v>
      </c>
      <c r="G143" s="4" t="s">
        <v>1289</v>
      </c>
      <c r="J143" s="4" t="s">
        <v>1820</v>
      </c>
    </row>
    <row r="144" spans="1:10">
      <c r="A144" s="4">
        <v>143</v>
      </c>
      <c r="B144" s="4" t="s">
        <v>1277</v>
      </c>
      <c r="C144" s="4" t="s">
        <v>87</v>
      </c>
      <c r="D144" s="4" t="s">
        <v>1769</v>
      </c>
      <c r="E144" s="4" t="s">
        <v>1770</v>
      </c>
      <c r="F144" s="4" t="s">
        <v>1771</v>
      </c>
      <c r="G144" s="4" t="s">
        <v>1544</v>
      </c>
      <c r="H144" s="4" t="s">
        <v>1772</v>
      </c>
      <c r="J144" s="4" t="s">
        <v>1820</v>
      </c>
    </row>
    <row r="145" spans="1:10">
      <c r="A145" s="4">
        <v>144</v>
      </c>
      <c r="B145" s="4" t="s">
        <v>1277</v>
      </c>
      <c r="C145" s="4" t="s">
        <v>87</v>
      </c>
      <c r="D145" s="4" t="s">
        <v>1773</v>
      </c>
      <c r="E145" s="4" t="s">
        <v>1774</v>
      </c>
      <c r="F145" s="4" t="s">
        <v>1775</v>
      </c>
      <c r="G145" s="4" t="s">
        <v>1300</v>
      </c>
      <c r="J145" s="4" t="s">
        <v>1820</v>
      </c>
    </row>
    <row r="146" spans="1:10">
      <c r="A146" s="4">
        <v>145</v>
      </c>
      <c r="B146" s="4" t="s">
        <v>1277</v>
      </c>
      <c r="C146" s="4" t="s">
        <v>87</v>
      </c>
      <c r="D146" s="4" t="s">
        <v>1776</v>
      </c>
      <c r="E146" s="4" t="s">
        <v>1777</v>
      </c>
      <c r="F146" s="4" t="s">
        <v>1778</v>
      </c>
      <c r="G146" s="4" t="s">
        <v>1593</v>
      </c>
      <c r="J146" s="4" t="s">
        <v>1820</v>
      </c>
    </row>
    <row r="147" spans="1:10">
      <c r="A147" s="4">
        <v>146</v>
      </c>
      <c r="B147" s="4" t="s">
        <v>1277</v>
      </c>
      <c r="C147" s="4" t="s">
        <v>87</v>
      </c>
      <c r="D147" s="4" t="s">
        <v>1779</v>
      </c>
      <c r="E147" s="4" t="s">
        <v>1780</v>
      </c>
      <c r="F147" s="4" t="s">
        <v>1781</v>
      </c>
      <c r="G147" s="4" t="s">
        <v>1593</v>
      </c>
      <c r="J147" s="4" t="s">
        <v>1820</v>
      </c>
    </row>
    <row r="148" spans="1:10">
      <c r="A148" s="4">
        <v>147</v>
      </c>
      <c r="B148" s="4" t="s">
        <v>1277</v>
      </c>
      <c r="C148" s="4" t="s">
        <v>87</v>
      </c>
      <c r="D148" s="4" t="s">
        <v>1782</v>
      </c>
      <c r="E148" s="4" t="s">
        <v>1783</v>
      </c>
      <c r="F148" s="4" t="s">
        <v>1784</v>
      </c>
      <c r="G148" s="4" t="s">
        <v>1544</v>
      </c>
      <c r="H148" s="4" t="s">
        <v>1785</v>
      </c>
      <c r="J148" s="4" t="s">
        <v>1820</v>
      </c>
    </row>
    <row r="149" spans="1:10">
      <c r="A149" s="4">
        <v>148</v>
      </c>
      <c r="B149" s="4" t="s">
        <v>1277</v>
      </c>
      <c r="C149" s="4" t="s">
        <v>87</v>
      </c>
      <c r="D149" s="4" t="s">
        <v>1786</v>
      </c>
      <c r="E149" s="4" t="s">
        <v>1787</v>
      </c>
      <c r="F149" s="4" t="s">
        <v>1303</v>
      </c>
      <c r="G149" s="4" t="s">
        <v>1788</v>
      </c>
      <c r="J149" s="4" t="s">
        <v>1820</v>
      </c>
    </row>
    <row r="150" spans="1:10">
      <c r="A150" s="4">
        <v>149</v>
      </c>
      <c r="B150" s="4" t="s">
        <v>1277</v>
      </c>
      <c r="C150" s="4" t="s">
        <v>87</v>
      </c>
      <c r="D150" s="4" t="s">
        <v>1789</v>
      </c>
      <c r="E150" s="4" t="s">
        <v>1790</v>
      </c>
      <c r="F150" s="4" t="s">
        <v>1791</v>
      </c>
      <c r="G150" s="4" t="s">
        <v>1281</v>
      </c>
      <c r="H150" s="4" t="s">
        <v>1792</v>
      </c>
      <c r="J150" s="4" t="s">
        <v>1820</v>
      </c>
    </row>
    <row r="151" spans="1:10">
      <c r="A151" s="4">
        <v>150</v>
      </c>
      <c r="B151" s="4" t="s">
        <v>1277</v>
      </c>
      <c r="C151" s="4" t="s">
        <v>87</v>
      </c>
      <c r="D151" s="4" t="s">
        <v>1793</v>
      </c>
      <c r="E151" s="4" t="s">
        <v>1794</v>
      </c>
      <c r="F151" s="4" t="s">
        <v>1795</v>
      </c>
      <c r="G151" s="4" t="s">
        <v>1458</v>
      </c>
      <c r="J151" s="4" t="s">
        <v>1820</v>
      </c>
    </row>
    <row r="152" spans="1:10">
      <c r="A152" s="4">
        <v>151</v>
      </c>
      <c r="B152" s="4" t="s">
        <v>1277</v>
      </c>
      <c r="C152" s="4" t="s">
        <v>87</v>
      </c>
      <c r="D152" s="4" t="s">
        <v>1796</v>
      </c>
      <c r="E152" s="4" t="s">
        <v>1797</v>
      </c>
      <c r="F152" s="4" t="s">
        <v>1798</v>
      </c>
      <c r="G152" s="4" t="s">
        <v>1788</v>
      </c>
      <c r="J152" s="4" t="s">
        <v>1820</v>
      </c>
    </row>
    <row r="153" spans="1:10">
      <c r="A153" s="4">
        <v>152</v>
      </c>
      <c r="B153" s="4" t="s">
        <v>1277</v>
      </c>
      <c r="C153" s="4" t="s">
        <v>87</v>
      </c>
      <c r="D153" s="4" t="s">
        <v>1799</v>
      </c>
      <c r="E153" s="4" t="s">
        <v>1797</v>
      </c>
      <c r="F153" s="4" t="s">
        <v>1798</v>
      </c>
      <c r="G153" s="4" t="s">
        <v>1800</v>
      </c>
      <c r="J153" s="4" t="s">
        <v>1820</v>
      </c>
    </row>
    <row r="154" spans="1:10">
      <c r="A154" s="4">
        <v>153</v>
      </c>
      <c r="B154" s="4" t="s">
        <v>1277</v>
      </c>
      <c r="C154" s="4" t="s">
        <v>87</v>
      </c>
      <c r="D154" s="4" t="s">
        <v>1801</v>
      </c>
      <c r="E154" s="4" t="s">
        <v>1802</v>
      </c>
      <c r="F154" s="4" t="s">
        <v>1803</v>
      </c>
      <c r="G154" s="4" t="s">
        <v>1433</v>
      </c>
      <c r="J154" s="4" t="s">
        <v>1820</v>
      </c>
    </row>
    <row r="155" spans="1:10">
      <c r="A155" s="4">
        <v>154</v>
      </c>
      <c r="B155" s="4" t="s">
        <v>1277</v>
      </c>
      <c r="C155" s="4" t="s">
        <v>87</v>
      </c>
      <c r="D155" s="4" t="s">
        <v>1804</v>
      </c>
      <c r="E155" s="4" t="s">
        <v>1805</v>
      </c>
      <c r="F155" s="4" t="s">
        <v>1806</v>
      </c>
      <c r="G155" s="4" t="s">
        <v>1807</v>
      </c>
      <c r="J155" s="4" t="s">
        <v>1820</v>
      </c>
    </row>
    <row r="156" spans="1:10">
      <c r="A156" s="4">
        <v>155</v>
      </c>
      <c r="B156" s="4" t="s">
        <v>1277</v>
      </c>
      <c r="C156" s="4" t="s">
        <v>87</v>
      </c>
      <c r="D156" s="4" t="s">
        <v>1808</v>
      </c>
      <c r="E156" s="4" t="s">
        <v>1809</v>
      </c>
      <c r="F156" s="4" t="s">
        <v>1810</v>
      </c>
      <c r="G156" s="4" t="s">
        <v>1811</v>
      </c>
      <c r="J156" s="4" t="s">
        <v>1820</v>
      </c>
    </row>
    <row r="157" spans="1:10">
      <c r="A157" s="4">
        <v>156</v>
      </c>
      <c r="B157" s="4" t="s">
        <v>1277</v>
      </c>
      <c r="C157" s="4" t="s">
        <v>87</v>
      </c>
      <c r="D157" s="4" t="s">
        <v>1812</v>
      </c>
      <c r="E157" s="4" t="s">
        <v>1813</v>
      </c>
      <c r="F157" s="4" t="s">
        <v>1814</v>
      </c>
      <c r="G157" s="4" t="s">
        <v>1815</v>
      </c>
      <c r="J157" s="4" t="s">
        <v>1820</v>
      </c>
    </row>
    <row r="158" spans="1:10">
      <c r="A158" s="4">
        <v>157</v>
      </c>
      <c r="B158" s="4" t="s">
        <v>1277</v>
      </c>
      <c r="C158" s="4" t="s">
        <v>87</v>
      </c>
      <c r="D158" s="4" t="s">
        <v>1816</v>
      </c>
      <c r="E158" s="4" t="s">
        <v>1817</v>
      </c>
      <c r="F158" s="4" t="s">
        <v>1818</v>
      </c>
      <c r="G158" s="4" t="s">
        <v>1819</v>
      </c>
      <c r="J158" s="4" t="s">
        <v>1820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22" zoomScaleNormal="100" workbookViewId="0">
      <selection activeCell="F44" sqref="F44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26358408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2" t="s">
        <v>557</v>
      </c>
      <c r="F5" s="933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87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1" t="s">
        <v>1266</v>
      </c>
      <c r="G11" s="477"/>
    </row>
    <row r="12" spans="1:12" ht="27">
      <c r="D12" s="22"/>
      <c r="E12" s="79" t="s">
        <v>445</v>
      </c>
      <c r="F12" s="901" t="s">
        <v>1267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50" t="s">
        <v>43</v>
      </c>
      <c r="G14" s="479"/>
    </row>
    <row r="15" spans="1:12" ht="27">
      <c r="D15" s="22"/>
      <c r="E15" s="79" t="s">
        <v>281</v>
      </c>
      <c r="F15" s="851" t="s">
        <v>709</v>
      </c>
      <c r="G15" s="479"/>
    </row>
    <row r="16" spans="1:12" ht="27">
      <c r="D16" s="22"/>
      <c r="E16" s="732" t="s">
        <v>583</v>
      </c>
      <c r="F16" s="851" t="s">
        <v>1266</v>
      </c>
      <c r="G16" s="479"/>
    </row>
    <row r="17" spans="1:9" ht="19.5" customHeight="1">
      <c r="A17" s="270"/>
      <c r="B17" s="866"/>
      <c r="D17" s="24"/>
      <c r="E17" s="23"/>
      <c r="F17" s="868" t="s">
        <v>705</v>
      </c>
      <c r="G17" s="25"/>
      <c r="I17" s="867"/>
    </row>
    <row r="18" spans="1:9" s="874" customFormat="1" ht="5.25" hidden="1">
      <c r="A18" s="869"/>
      <c r="B18" s="482"/>
      <c r="C18" s="870"/>
      <c r="D18" s="871"/>
      <c r="E18" s="872"/>
      <c r="F18" s="873"/>
      <c r="G18" s="871"/>
      <c r="I18" s="484"/>
    </row>
    <row r="19" spans="1:9" ht="27">
      <c r="D19" s="22"/>
      <c r="E19" s="747" t="s">
        <v>584</v>
      </c>
      <c r="F19" s="851" t="s">
        <v>1821</v>
      </c>
      <c r="G19" s="479"/>
    </row>
    <row r="20" spans="1:9" ht="27">
      <c r="D20" s="22"/>
      <c r="E20" s="747" t="s">
        <v>585</v>
      </c>
      <c r="F20" s="850" t="s">
        <v>1822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customHeight="1">
      <c r="A22" s="270"/>
      <c r="B22" s="866"/>
      <c r="D22" s="24"/>
      <c r="E22" s="23"/>
      <c r="F22" s="868" t="s">
        <v>632</v>
      </c>
      <c r="G22" s="25"/>
      <c r="I22" s="867"/>
    </row>
    <row r="23" spans="1:9" s="874" customFormat="1" ht="5.25" hidden="1">
      <c r="A23" s="869"/>
      <c r="B23" s="482"/>
      <c r="C23" s="870"/>
      <c r="D23" s="871"/>
      <c r="E23" s="872"/>
      <c r="F23" s="873"/>
      <c r="G23" s="871"/>
      <c r="I23" s="484"/>
    </row>
    <row r="24" spans="1:9" ht="27">
      <c r="D24" s="22"/>
      <c r="E24" s="747" t="s">
        <v>633</v>
      </c>
      <c r="F24" s="851" t="s">
        <v>709</v>
      </c>
      <c r="G24" s="479"/>
    </row>
    <row r="25" spans="1:9" ht="27">
      <c r="D25" s="22"/>
      <c r="E25" s="747" t="s">
        <v>634</v>
      </c>
      <c r="F25" s="850" t="s">
        <v>1823</v>
      </c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1357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1358</v>
      </c>
      <c r="G31" s="478"/>
    </row>
    <row r="32" spans="1:9" ht="27">
      <c r="C32" s="26"/>
      <c r="D32" s="27"/>
      <c r="E32" s="28" t="s">
        <v>54</v>
      </c>
      <c r="F32" s="427" t="s">
        <v>1359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2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902" t="s">
        <v>1824</v>
      </c>
      <c r="G38" s="477"/>
    </row>
    <row r="39" spans="1:9" ht="27">
      <c r="A39" s="272"/>
      <c r="B39" s="89"/>
      <c r="D39" s="31"/>
      <c r="E39" s="39" t="s">
        <v>510</v>
      </c>
      <c r="F39" s="902" t="s">
        <v>1824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60" t="s">
        <v>1825</v>
      </c>
      <c r="G41" s="477"/>
    </row>
    <row r="42" spans="1:9" ht="27">
      <c r="A42" s="272"/>
      <c r="B42" s="89"/>
      <c r="D42" s="31"/>
      <c r="E42" s="558" t="s">
        <v>78</v>
      </c>
      <c r="F42" s="860" t="s">
        <v>1826</v>
      </c>
      <c r="G42" s="477"/>
    </row>
    <row r="43" spans="1:9" ht="27">
      <c r="A43" s="272"/>
      <c r="B43" s="89"/>
      <c r="D43" s="31"/>
      <c r="E43" s="558" t="s">
        <v>541</v>
      </c>
      <c r="F43" s="860" t="s">
        <v>1827</v>
      </c>
      <c r="G43" s="477"/>
    </row>
    <row r="44" spans="1:9" ht="27">
      <c r="D44" s="22"/>
      <c r="E44" s="559" t="s">
        <v>542</v>
      </c>
      <c r="F44" s="860" t="s">
        <v>1828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4"/>
      <c r="F52" s="934"/>
      <c r="G52" s="934"/>
      <c r="H52" s="934"/>
      <c r="I52" s="934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79"/>
  <sheetViews>
    <sheetView showGridLines="0" zoomScaleNormal="100" workbookViewId="0"/>
  </sheetViews>
  <sheetFormatPr defaultRowHeight="11.25"/>
  <cols>
    <col min="1" max="1" width="9.140625" style="821"/>
  </cols>
  <sheetData>
    <row r="1" spans="1:4">
      <c r="A1" s="821" t="s">
        <v>1262</v>
      </c>
      <c r="B1" s="821" t="s">
        <v>477</v>
      </c>
      <c r="C1" s="821" t="s">
        <v>478</v>
      </c>
      <c r="D1" s="821" t="s">
        <v>1261</v>
      </c>
    </row>
    <row r="2" spans="1:4">
      <c r="A2" s="821">
        <v>1</v>
      </c>
      <c r="B2" s="821" t="s">
        <v>710</v>
      </c>
      <c r="C2" s="821" t="s">
        <v>710</v>
      </c>
      <c r="D2" s="821" t="s">
        <v>711</v>
      </c>
    </row>
    <row r="3" spans="1:4">
      <c r="A3" s="821">
        <v>2</v>
      </c>
      <c r="B3" s="821" t="s">
        <v>710</v>
      </c>
      <c r="C3" s="821" t="s">
        <v>712</v>
      </c>
      <c r="D3" s="821" t="s">
        <v>713</v>
      </c>
    </row>
    <row r="4" spans="1:4">
      <c r="A4" s="821">
        <v>3</v>
      </c>
      <c r="B4" s="821" t="s">
        <v>710</v>
      </c>
      <c r="C4" s="821" t="s">
        <v>714</v>
      </c>
      <c r="D4" s="821" t="s">
        <v>715</v>
      </c>
    </row>
    <row r="5" spans="1:4">
      <c r="A5" s="821">
        <v>4</v>
      </c>
      <c r="B5" s="821" t="s">
        <v>710</v>
      </c>
      <c r="C5" s="821" t="s">
        <v>716</v>
      </c>
      <c r="D5" s="821" t="s">
        <v>717</v>
      </c>
    </row>
    <row r="6" spans="1:4">
      <c r="A6" s="821">
        <v>5</v>
      </c>
      <c r="B6" s="821" t="s">
        <v>710</v>
      </c>
      <c r="C6" s="821" t="s">
        <v>718</v>
      </c>
      <c r="D6" s="821" t="s">
        <v>719</v>
      </c>
    </row>
    <row r="7" spans="1:4">
      <c r="A7" s="821">
        <v>6</v>
      </c>
      <c r="B7" s="821" t="s">
        <v>710</v>
      </c>
      <c r="C7" s="821" t="s">
        <v>720</v>
      </c>
      <c r="D7" s="821" t="s">
        <v>721</v>
      </c>
    </row>
    <row r="8" spans="1:4">
      <c r="A8" s="821">
        <v>7</v>
      </c>
      <c r="B8" s="821" t="s">
        <v>710</v>
      </c>
      <c r="C8" s="821" t="s">
        <v>722</v>
      </c>
      <c r="D8" s="821" t="s">
        <v>723</v>
      </c>
    </row>
    <row r="9" spans="1:4">
      <c r="A9" s="821">
        <v>8</v>
      </c>
      <c r="B9" s="821" t="s">
        <v>710</v>
      </c>
      <c r="C9" s="821" t="s">
        <v>724</v>
      </c>
      <c r="D9" s="821" t="s">
        <v>725</v>
      </c>
    </row>
    <row r="10" spans="1:4">
      <c r="A10" s="821">
        <v>9</v>
      </c>
      <c r="B10" s="821" t="s">
        <v>710</v>
      </c>
      <c r="C10" s="821" t="s">
        <v>726</v>
      </c>
      <c r="D10" s="821" t="s">
        <v>727</v>
      </c>
    </row>
    <row r="11" spans="1:4">
      <c r="A11" s="821">
        <v>10</v>
      </c>
      <c r="B11" s="821" t="s">
        <v>728</v>
      </c>
      <c r="C11" s="821" t="s">
        <v>730</v>
      </c>
      <c r="D11" s="821" t="s">
        <v>731</v>
      </c>
    </row>
    <row r="12" spans="1:4">
      <c r="A12" s="821">
        <v>11</v>
      </c>
      <c r="B12" s="821" t="s">
        <v>728</v>
      </c>
      <c r="C12" s="821" t="s">
        <v>728</v>
      </c>
      <c r="D12" s="821" t="s">
        <v>729</v>
      </c>
    </row>
    <row r="13" spans="1:4">
      <c r="A13" s="821">
        <v>12</v>
      </c>
      <c r="B13" s="821" t="s">
        <v>728</v>
      </c>
      <c r="C13" s="821" t="s">
        <v>732</v>
      </c>
      <c r="D13" s="821" t="s">
        <v>733</v>
      </c>
    </row>
    <row r="14" spans="1:4">
      <c r="A14" s="821">
        <v>13</v>
      </c>
      <c r="B14" s="821" t="s">
        <v>728</v>
      </c>
      <c r="C14" s="821" t="s">
        <v>734</v>
      </c>
      <c r="D14" s="821" t="s">
        <v>735</v>
      </c>
    </row>
    <row r="15" spans="1:4">
      <c r="A15" s="821">
        <v>14</v>
      </c>
      <c r="B15" s="821" t="s">
        <v>728</v>
      </c>
      <c r="C15" s="821" t="s">
        <v>736</v>
      </c>
      <c r="D15" s="821" t="s">
        <v>737</v>
      </c>
    </row>
    <row r="16" spans="1:4">
      <c r="A16" s="821">
        <v>15</v>
      </c>
      <c r="B16" s="821" t="s">
        <v>728</v>
      </c>
      <c r="C16" s="821" t="s">
        <v>738</v>
      </c>
      <c r="D16" s="821" t="s">
        <v>739</v>
      </c>
    </row>
    <row r="17" spans="1:4">
      <c r="A17" s="821">
        <v>16</v>
      </c>
      <c r="B17" s="821" t="s">
        <v>728</v>
      </c>
      <c r="C17" s="821" t="s">
        <v>740</v>
      </c>
      <c r="D17" s="821" t="s">
        <v>741</v>
      </c>
    </row>
    <row r="18" spans="1:4">
      <c r="A18" s="821">
        <v>17</v>
      </c>
      <c r="B18" s="821" t="s">
        <v>728</v>
      </c>
      <c r="C18" s="821" t="s">
        <v>742</v>
      </c>
      <c r="D18" s="821" t="s">
        <v>743</v>
      </c>
    </row>
    <row r="19" spans="1:4">
      <c r="A19" s="821">
        <v>18</v>
      </c>
      <c r="B19" s="821" t="s">
        <v>728</v>
      </c>
      <c r="C19" s="821" t="s">
        <v>744</v>
      </c>
      <c r="D19" s="821" t="s">
        <v>745</v>
      </c>
    </row>
    <row r="20" spans="1:4">
      <c r="A20" s="821">
        <v>19</v>
      </c>
      <c r="B20" s="821" t="s">
        <v>728</v>
      </c>
      <c r="C20" s="821" t="s">
        <v>746</v>
      </c>
      <c r="D20" s="821" t="s">
        <v>747</v>
      </c>
    </row>
    <row r="21" spans="1:4">
      <c r="A21" s="821">
        <v>20</v>
      </c>
      <c r="B21" s="821" t="s">
        <v>728</v>
      </c>
      <c r="C21" s="821" t="s">
        <v>748</v>
      </c>
      <c r="D21" s="821" t="s">
        <v>749</v>
      </c>
    </row>
    <row r="22" spans="1:4">
      <c r="A22" s="821">
        <v>21</v>
      </c>
      <c r="B22" s="821" t="s">
        <v>728</v>
      </c>
      <c r="C22" s="821" t="s">
        <v>750</v>
      </c>
      <c r="D22" s="821" t="s">
        <v>751</v>
      </c>
    </row>
    <row r="23" spans="1:4">
      <c r="A23" s="821">
        <v>22</v>
      </c>
      <c r="B23" s="821" t="s">
        <v>728</v>
      </c>
      <c r="C23" s="821" t="s">
        <v>752</v>
      </c>
      <c r="D23" s="821" t="s">
        <v>753</v>
      </c>
    </row>
    <row r="24" spans="1:4">
      <c r="A24" s="821">
        <v>23</v>
      </c>
      <c r="B24" s="821" t="s">
        <v>728</v>
      </c>
      <c r="C24" s="821" t="s">
        <v>754</v>
      </c>
      <c r="D24" s="821" t="s">
        <v>755</v>
      </c>
    </row>
    <row r="25" spans="1:4">
      <c r="A25" s="821">
        <v>24</v>
      </c>
      <c r="B25" s="821" t="s">
        <v>756</v>
      </c>
      <c r="C25" s="821" t="s">
        <v>756</v>
      </c>
      <c r="D25" s="821" t="s">
        <v>757</v>
      </c>
    </row>
    <row r="26" spans="1:4">
      <c r="A26" s="821">
        <v>25</v>
      </c>
      <c r="B26" s="821" t="s">
        <v>758</v>
      </c>
      <c r="C26" s="821" t="s">
        <v>758</v>
      </c>
      <c r="D26" s="821" t="s">
        <v>759</v>
      </c>
    </row>
    <row r="27" spans="1:4">
      <c r="A27" s="821">
        <v>26</v>
      </c>
      <c r="B27" s="821" t="s">
        <v>760</v>
      </c>
      <c r="C27" s="821" t="s">
        <v>760</v>
      </c>
      <c r="D27" s="821" t="s">
        <v>761</v>
      </c>
    </row>
    <row r="28" spans="1:4">
      <c r="A28" s="821">
        <v>27</v>
      </c>
      <c r="B28" s="821" t="s">
        <v>760</v>
      </c>
      <c r="C28" s="821" t="s">
        <v>762</v>
      </c>
      <c r="D28" s="821" t="s">
        <v>763</v>
      </c>
    </row>
    <row r="29" spans="1:4">
      <c r="A29" s="821">
        <v>28</v>
      </c>
      <c r="B29" s="821" t="s">
        <v>760</v>
      </c>
      <c r="C29" s="821" t="s">
        <v>764</v>
      </c>
      <c r="D29" s="821" t="s">
        <v>765</v>
      </c>
    </row>
    <row r="30" spans="1:4">
      <c r="A30" s="821">
        <v>29</v>
      </c>
      <c r="B30" s="821" t="s">
        <v>760</v>
      </c>
      <c r="C30" s="821" t="s">
        <v>766</v>
      </c>
      <c r="D30" s="821" t="s">
        <v>767</v>
      </c>
    </row>
    <row r="31" spans="1:4">
      <c r="A31" s="821">
        <v>30</v>
      </c>
      <c r="B31" s="821" t="s">
        <v>760</v>
      </c>
      <c r="C31" s="821" t="s">
        <v>768</v>
      </c>
      <c r="D31" s="821" t="s">
        <v>769</v>
      </c>
    </row>
    <row r="32" spans="1:4">
      <c r="A32" s="821">
        <v>31</v>
      </c>
      <c r="B32" s="821" t="s">
        <v>760</v>
      </c>
      <c r="C32" s="821" t="s">
        <v>770</v>
      </c>
      <c r="D32" s="821" t="s">
        <v>771</v>
      </c>
    </row>
    <row r="33" spans="1:4">
      <c r="A33" s="821">
        <v>32</v>
      </c>
      <c r="B33" s="821" t="s">
        <v>760</v>
      </c>
      <c r="C33" s="821" t="s">
        <v>772</v>
      </c>
      <c r="D33" s="821" t="s">
        <v>773</v>
      </c>
    </row>
    <row r="34" spans="1:4">
      <c r="A34" s="821">
        <v>33</v>
      </c>
      <c r="B34" s="821" t="s">
        <v>774</v>
      </c>
      <c r="C34" s="821" t="s">
        <v>774</v>
      </c>
      <c r="D34" s="821" t="s">
        <v>775</v>
      </c>
    </row>
    <row r="35" spans="1:4">
      <c r="A35" s="821">
        <v>34</v>
      </c>
      <c r="B35" s="821" t="s">
        <v>774</v>
      </c>
      <c r="C35" s="821" t="s">
        <v>776</v>
      </c>
      <c r="D35" s="821" t="s">
        <v>777</v>
      </c>
    </row>
    <row r="36" spans="1:4">
      <c r="A36" s="821">
        <v>35</v>
      </c>
      <c r="B36" s="821" t="s">
        <v>774</v>
      </c>
      <c r="C36" s="821" t="s">
        <v>778</v>
      </c>
      <c r="D36" s="821" t="s">
        <v>779</v>
      </c>
    </row>
    <row r="37" spans="1:4">
      <c r="A37" s="821">
        <v>36</v>
      </c>
      <c r="B37" s="821" t="s">
        <v>774</v>
      </c>
      <c r="C37" s="821" t="s">
        <v>780</v>
      </c>
      <c r="D37" s="821" t="s">
        <v>781</v>
      </c>
    </row>
    <row r="38" spans="1:4">
      <c r="A38" s="821">
        <v>37</v>
      </c>
      <c r="B38" s="821" t="s">
        <v>774</v>
      </c>
      <c r="C38" s="821" t="s">
        <v>782</v>
      </c>
      <c r="D38" s="821" t="s">
        <v>783</v>
      </c>
    </row>
    <row r="39" spans="1:4">
      <c r="A39" s="821">
        <v>38</v>
      </c>
      <c r="B39" s="821" t="s">
        <v>784</v>
      </c>
      <c r="C39" s="821" t="s">
        <v>784</v>
      </c>
      <c r="D39" s="821" t="s">
        <v>785</v>
      </c>
    </row>
    <row r="40" spans="1:4">
      <c r="A40" s="821">
        <v>39</v>
      </c>
      <c r="B40" s="821" t="s">
        <v>786</v>
      </c>
      <c r="C40" s="821" t="s">
        <v>786</v>
      </c>
      <c r="D40" s="821" t="s">
        <v>787</v>
      </c>
    </row>
    <row r="41" spans="1:4">
      <c r="A41" s="821">
        <v>40</v>
      </c>
      <c r="B41" s="821" t="s">
        <v>788</v>
      </c>
      <c r="C41" s="821" t="s">
        <v>790</v>
      </c>
      <c r="D41" s="821" t="s">
        <v>791</v>
      </c>
    </row>
    <row r="42" spans="1:4">
      <c r="A42" s="821">
        <v>41</v>
      </c>
      <c r="B42" s="821" t="s">
        <v>788</v>
      </c>
      <c r="C42" s="821" t="s">
        <v>788</v>
      </c>
      <c r="D42" s="821" t="s">
        <v>789</v>
      </c>
    </row>
    <row r="43" spans="1:4">
      <c r="A43" s="821">
        <v>42</v>
      </c>
      <c r="B43" s="821" t="s">
        <v>788</v>
      </c>
      <c r="C43" s="821" t="s">
        <v>792</v>
      </c>
      <c r="D43" s="821" t="s">
        <v>793</v>
      </c>
    </row>
    <row r="44" spans="1:4">
      <c r="A44" s="821">
        <v>43</v>
      </c>
      <c r="B44" s="821" t="s">
        <v>788</v>
      </c>
      <c r="C44" s="821" t="s">
        <v>794</v>
      </c>
      <c r="D44" s="821" t="s">
        <v>795</v>
      </c>
    </row>
    <row r="45" spans="1:4">
      <c r="A45" s="821">
        <v>44</v>
      </c>
      <c r="B45" s="821" t="s">
        <v>788</v>
      </c>
      <c r="C45" s="821" t="s">
        <v>796</v>
      </c>
      <c r="D45" s="821" t="s">
        <v>797</v>
      </c>
    </row>
    <row r="46" spans="1:4">
      <c r="A46" s="821">
        <v>45</v>
      </c>
      <c r="B46" s="821" t="s">
        <v>788</v>
      </c>
      <c r="C46" s="821" t="s">
        <v>798</v>
      </c>
      <c r="D46" s="821" t="s">
        <v>799</v>
      </c>
    </row>
    <row r="47" spans="1:4">
      <c r="A47" s="821">
        <v>46</v>
      </c>
      <c r="B47" s="821" t="s">
        <v>788</v>
      </c>
      <c r="C47" s="821" t="s">
        <v>800</v>
      </c>
      <c r="D47" s="821" t="s">
        <v>801</v>
      </c>
    </row>
    <row r="48" spans="1:4">
      <c r="A48" s="821">
        <v>47</v>
      </c>
      <c r="B48" s="821" t="s">
        <v>802</v>
      </c>
      <c r="C48" s="821" t="s">
        <v>804</v>
      </c>
      <c r="D48" s="821" t="s">
        <v>805</v>
      </c>
    </row>
    <row r="49" spans="1:4">
      <c r="A49" s="821">
        <v>48</v>
      </c>
      <c r="B49" s="821" t="s">
        <v>802</v>
      </c>
      <c r="C49" s="821" t="s">
        <v>802</v>
      </c>
      <c r="D49" s="821" t="s">
        <v>803</v>
      </c>
    </row>
    <row r="50" spans="1:4">
      <c r="A50" s="821">
        <v>49</v>
      </c>
      <c r="B50" s="821" t="s">
        <v>802</v>
      </c>
      <c r="C50" s="821" t="s">
        <v>806</v>
      </c>
      <c r="D50" s="821" t="s">
        <v>807</v>
      </c>
    </row>
    <row r="51" spans="1:4">
      <c r="A51" s="821">
        <v>50</v>
      </c>
      <c r="B51" s="821" t="s">
        <v>802</v>
      </c>
      <c r="C51" s="821" t="s">
        <v>808</v>
      </c>
      <c r="D51" s="821" t="s">
        <v>809</v>
      </c>
    </row>
    <row r="52" spans="1:4">
      <c r="A52" s="821">
        <v>51</v>
      </c>
      <c r="B52" s="821" t="s">
        <v>802</v>
      </c>
      <c r="C52" s="821" t="s">
        <v>810</v>
      </c>
      <c r="D52" s="821" t="s">
        <v>811</v>
      </c>
    </row>
    <row r="53" spans="1:4">
      <c r="A53" s="821">
        <v>52</v>
      </c>
      <c r="B53" s="821" t="s">
        <v>802</v>
      </c>
      <c r="C53" s="821" t="s">
        <v>812</v>
      </c>
      <c r="D53" s="821" t="s">
        <v>813</v>
      </c>
    </row>
    <row r="54" spans="1:4">
      <c r="A54" s="821">
        <v>53</v>
      </c>
      <c r="B54" s="821" t="s">
        <v>802</v>
      </c>
      <c r="C54" s="821" t="s">
        <v>814</v>
      </c>
      <c r="D54" s="821" t="s">
        <v>815</v>
      </c>
    </row>
    <row r="55" spans="1:4">
      <c r="A55" s="821">
        <v>54</v>
      </c>
      <c r="B55" s="821" t="s">
        <v>816</v>
      </c>
      <c r="C55" s="821" t="s">
        <v>816</v>
      </c>
      <c r="D55" s="821" t="s">
        <v>817</v>
      </c>
    </row>
    <row r="56" spans="1:4">
      <c r="A56" s="821">
        <v>55</v>
      </c>
      <c r="B56" s="821" t="s">
        <v>816</v>
      </c>
      <c r="C56" s="821" t="s">
        <v>818</v>
      </c>
      <c r="D56" s="821" t="s">
        <v>819</v>
      </c>
    </row>
    <row r="57" spans="1:4">
      <c r="A57" s="821">
        <v>56</v>
      </c>
      <c r="B57" s="821" t="s">
        <v>816</v>
      </c>
      <c r="C57" s="821" t="s">
        <v>820</v>
      </c>
      <c r="D57" s="821" t="s">
        <v>821</v>
      </c>
    </row>
    <row r="58" spans="1:4">
      <c r="A58" s="821">
        <v>57</v>
      </c>
      <c r="B58" s="821" t="s">
        <v>816</v>
      </c>
      <c r="C58" s="821" t="s">
        <v>822</v>
      </c>
      <c r="D58" s="821" t="s">
        <v>823</v>
      </c>
    </row>
    <row r="59" spans="1:4">
      <c r="A59" s="821">
        <v>58</v>
      </c>
      <c r="B59" s="821" t="s">
        <v>816</v>
      </c>
      <c r="C59" s="821" t="s">
        <v>824</v>
      </c>
      <c r="D59" s="821" t="s">
        <v>825</v>
      </c>
    </row>
    <row r="60" spans="1:4">
      <c r="A60" s="821">
        <v>59</v>
      </c>
      <c r="B60" s="821" t="s">
        <v>816</v>
      </c>
      <c r="C60" s="821" t="s">
        <v>826</v>
      </c>
      <c r="D60" s="821" t="s">
        <v>827</v>
      </c>
    </row>
    <row r="61" spans="1:4">
      <c r="A61" s="821">
        <v>60</v>
      </c>
      <c r="B61" s="821" t="s">
        <v>816</v>
      </c>
      <c r="C61" s="821" t="s">
        <v>828</v>
      </c>
      <c r="D61" s="821" t="s">
        <v>829</v>
      </c>
    </row>
    <row r="62" spans="1:4">
      <c r="A62" s="821">
        <v>61</v>
      </c>
      <c r="B62" s="821" t="s">
        <v>816</v>
      </c>
      <c r="C62" s="821" t="s">
        <v>830</v>
      </c>
      <c r="D62" s="821" t="s">
        <v>831</v>
      </c>
    </row>
    <row r="63" spans="1:4">
      <c r="A63" s="821">
        <v>62</v>
      </c>
      <c r="B63" s="821" t="s">
        <v>816</v>
      </c>
      <c r="C63" s="821" t="s">
        <v>832</v>
      </c>
      <c r="D63" s="821" t="s">
        <v>833</v>
      </c>
    </row>
    <row r="64" spans="1:4">
      <c r="A64" s="821">
        <v>63</v>
      </c>
      <c r="B64" s="821" t="s">
        <v>816</v>
      </c>
      <c r="C64" s="821" t="s">
        <v>834</v>
      </c>
      <c r="D64" s="821" t="s">
        <v>835</v>
      </c>
    </row>
    <row r="65" spans="1:4">
      <c r="A65" s="821">
        <v>64</v>
      </c>
      <c r="B65" s="821" t="s">
        <v>836</v>
      </c>
      <c r="C65" s="821" t="s">
        <v>838</v>
      </c>
      <c r="D65" s="821" t="s">
        <v>839</v>
      </c>
    </row>
    <row r="66" spans="1:4">
      <c r="A66" s="821">
        <v>65</v>
      </c>
      <c r="B66" s="821" t="s">
        <v>836</v>
      </c>
      <c r="C66" s="821" t="s">
        <v>840</v>
      </c>
      <c r="D66" s="821" t="s">
        <v>841</v>
      </c>
    </row>
    <row r="67" spans="1:4">
      <c r="A67" s="821">
        <v>66</v>
      </c>
      <c r="B67" s="821" t="s">
        <v>836</v>
      </c>
      <c r="C67" s="821" t="s">
        <v>842</v>
      </c>
      <c r="D67" s="821" t="s">
        <v>843</v>
      </c>
    </row>
    <row r="68" spans="1:4">
      <c r="A68" s="821">
        <v>67</v>
      </c>
      <c r="B68" s="821" t="s">
        <v>836</v>
      </c>
      <c r="C68" s="821" t="s">
        <v>836</v>
      </c>
      <c r="D68" s="821" t="s">
        <v>837</v>
      </c>
    </row>
    <row r="69" spans="1:4">
      <c r="A69" s="821">
        <v>68</v>
      </c>
      <c r="B69" s="821" t="s">
        <v>836</v>
      </c>
      <c r="C69" s="821" t="s">
        <v>844</v>
      </c>
      <c r="D69" s="821" t="s">
        <v>845</v>
      </c>
    </row>
    <row r="70" spans="1:4">
      <c r="A70" s="821">
        <v>69</v>
      </c>
      <c r="B70" s="821" t="s">
        <v>836</v>
      </c>
      <c r="C70" s="821" t="s">
        <v>846</v>
      </c>
      <c r="D70" s="821" t="s">
        <v>847</v>
      </c>
    </row>
    <row r="71" spans="1:4">
      <c r="A71" s="821">
        <v>70</v>
      </c>
      <c r="B71" s="821" t="s">
        <v>836</v>
      </c>
      <c r="C71" s="821" t="s">
        <v>848</v>
      </c>
      <c r="D71" s="821" t="s">
        <v>849</v>
      </c>
    </row>
    <row r="72" spans="1:4">
      <c r="A72" s="821">
        <v>71</v>
      </c>
      <c r="B72" s="821" t="s">
        <v>836</v>
      </c>
      <c r="C72" s="821" t="s">
        <v>850</v>
      </c>
      <c r="D72" s="821" t="s">
        <v>851</v>
      </c>
    </row>
    <row r="73" spans="1:4">
      <c r="A73" s="821">
        <v>72</v>
      </c>
      <c r="B73" s="821" t="s">
        <v>836</v>
      </c>
      <c r="C73" s="821" t="s">
        <v>852</v>
      </c>
      <c r="D73" s="821" t="s">
        <v>853</v>
      </c>
    </row>
    <row r="74" spans="1:4">
      <c r="A74" s="821">
        <v>73</v>
      </c>
      <c r="B74" s="821" t="s">
        <v>836</v>
      </c>
      <c r="C74" s="821" t="s">
        <v>854</v>
      </c>
      <c r="D74" s="821" t="s">
        <v>855</v>
      </c>
    </row>
    <row r="75" spans="1:4">
      <c r="A75" s="821">
        <v>74</v>
      </c>
      <c r="B75" s="821" t="s">
        <v>856</v>
      </c>
      <c r="C75" s="821" t="s">
        <v>856</v>
      </c>
      <c r="D75" s="821" t="s">
        <v>857</v>
      </c>
    </row>
    <row r="76" spans="1:4">
      <c r="A76" s="821">
        <v>75</v>
      </c>
      <c r="B76" s="821" t="s">
        <v>856</v>
      </c>
      <c r="C76" s="821" t="s">
        <v>858</v>
      </c>
      <c r="D76" s="821" t="s">
        <v>859</v>
      </c>
    </row>
    <row r="77" spans="1:4">
      <c r="A77" s="821">
        <v>76</v>
      </c>
      <c r="B77" s="821" t="s">
        <v>856</v>
      </c>
      <c r="C77" s="821" t="s">
        <v>860</v>
      </c>
      <c r="D77" s="821" t="s">
        <v>861</v>
      </c>
    </row>
    <row r="78" spans="1:4">
      <c r="A78" s="821">
        <v>77</v>
      </c>
      <c r="B78" s="821" t="s">
        <v>856</v>
      </c>
      <c r="C78" s="821" t="s">
        <v>862</v>
      </c>
      <c r="D78" s="821" t="s">
        <v>863</v>
      </c>
    </row>
    <row r="79" spans="1:4">
      <c r="A79" s="821">
        <v>78</v>
      </c>
      <c r="B79" s="821" t="s">
        <v>856</v>
      </c>
      <c r="C79" s="821" t="s">
        <v>864</v>
      </c>
      <c r="D79" s="821" t="s">
        <v>865</v>
      </c>
    </row>
    <row r="80" spans="1:4">
      <c r="A80" s="821">
        <v>79</v>
      </c>
      <c r="B80" s="821" t="s">
        <v>856</v>
      </c>
      <c r="C80" s="821" t="s">
        <v>866</v>
      </c>
      <c r="D80" s="821" t="s">
        <v>867</v>
      </c>
    </row>
    <row r="81" spans="1:4">
      <c r="A81" s="821">
        <v>80</v>
      </c>
      <c r="B81" s="821" t="s">
        <v>856</v>
      </c>
      <c r="C81" s="821" t="s">
        <v>868</v>
      </c>
      <c r="D81" s="821" t="s">
        <v>869</v>
      </c>
    </row>
    <row r="82" spans="1:4">
      <c r="A82" s="821">
        <v>81</v>
      </c>
      <c r="B82" s="821" t="s">
        <v>856</v>
      </c>
      <c r="C82" s="821" t="s">
        <v>870</v>
      </c>
      <c r="D82" s="821" t="s">
        <v>871</v>
      </c>
    </row>
    <row r="83" spans="1:4">
      <c r="A83" s="821">
        <v>82</v>
      </c>
      <c r="B83" s="821" t="s">
        <v>856</v>
      </c>
      <c r="C83" s="821" t="s">
        <v>872</v>
      </c>
      <c r="D83" s="821" t="s">
        <v>873</v>
      </c>
    </row>
    <row r="84" spans="1:4">
      <c r="A84" s="821">
        <v>83</v>
      </c>
      <c r="B84" s="821" t="s">
        <v>856</v>
      </c>
      <c r="C84" s="821" t="s">
        <v>874</v>
      </c>
      <c r="D84" s="821" t="s">
        <v>875</v>
      </c>
    </row>
    <row r="85" spans="1:4">
      <c r="A85" s="821">
        <v>84</v>
      </c>
      <c r="B85" s="821" t="s">
        <v>856</v>
      </c>
      <c r="C85" s="821" t="s">
        <v>876</v>
      </c>
      <c r="D85" s="821" t="s">
        <v>877</v>
      </c>
    </row>
    <row r="86" spans="1:4">
      <c r="A86" s="821">
        <v>85</v>
      </c>
      <c r="B86" s="821" t="s">
        <v>856</v>
      </c>
      <c r="C86" s="821" t="s">
        <v>878</v>
      </c>
      <c r="D86" s="821" t="s">
        <v>879</v>
      </c>
    </row>
    <row r="87" spans="1:4">
      <c r="A87" s="821">
        <v>86</v>
      </c>
      <c r="B87" s="821" t="s">
        <v>880</v>
      </c>
      <c r="C87" s="821" t="s">
        <v>880</v>
      </c>
      <c r="D87" s="821" t="s">
        <v>881</v>
      </c>
    </row>
    <row r="88" spans="1:4">
      <c r="A88" s="821">
        <v>87</v>
      </c>
      <c r="B88" s="821" t="s">
        <v>882</v>
      </c>
      <c r="C88" s="821" t="s">
        <v>884</v>
      </c>
      <c r="D88" s="821" t="s">
        <v>885</v>
      </c>
    </row>
    <row r="89" spans="1:4">
      <c r="A89" s="821">
        <v>88</v>
      </c>
      <c r="B89" s="821" t="s">
        <v>882</v>
      </c>
      <c r="C89" s="821" t="s">
        <v>790</v>
      </c>
      <c r="D89" s="821" t="s">
        <v>886</v>
      </c>
    </row>
    <row r="90" spans="1:4">
      <c r="A90" s="821">
        <v>89</v>
      </c>
      <c r="B90" s="821" t="s">
        <v>882</v>
      </c>
      <c r="C90" s="821" t="s">
        <v>887</v>
      </c>
      <c r="D90" s="821" t="s">
        <v>888</v>
      </c>
    </row>
    <row r="91" spans="1:4">
      <c r="A91" s="821">
        <v>90</v>
      </c>
      <c r="B91" s="821" t="s">
        <v>882</v>
      </c>
      <c r="C91" s="821" t="s">
        <v>889</v>
      </c>
      <c r="D91" s="821" t="s">
        <v>890</v>
      </c>
    </row>
    <row r="92" spans="1:4">
      <c r="A92" s="821">
        <v>91</v>
      </c>
      <c r="B92" s="821" t="s">
        <v>882</v>
      </c>
      <c r="C92" s="821" t="s">
        <v>882</v>
      </c>
      <c r="D92" s="821" t="s">
        <v>883</v>
      </c>
    </row>
    <row r="93" spans="1:4">
      <c r="A93" s="821">
        <v>92</v>
      </c>
      <c r="B93" s="821" t="s">
        <v>882</v>
      </c>
      <c r="C93" s="821" t="s">
        <v>891</v>
      </c>
      <c r="D93" s="821" t="s">
        <v>892</v>
      </c>
    </row>
    <row r="94" spans="1:4">
      <c r="A94" s="821">
        <v>93</v>
      </c>
      <c r="B94" s="821" t="s">
        <v>882</v>
      </c>
      <c r="C94" s="821" t="s">
        <v>893</v>
      </c>
      <c r="D94" s="821" t="s">
        <v>894</v>
      </c>
    </row>
    <row r="95" spans="1:4">
      <c r="A95" s="821">
        <v>94</v>
      </c>
      <c r="B95" s="821" t="s">
        <v>882</v>
      </c>
      <c r="C95" s="821" t="s">
        <v>895</v>
      </c>
      <c r="D95" s="821" t="s">
        <v>896</v>
      </c>
    </row>
    <row r="96" spans="1:4">
      <c r="A96" s="821">
        <v>95</v>
      </c>
      <c r="B96" s="821" t="s">
        <v>882</v>
      </c>
      <c r="C96" s="821" t="s">
        <v>897</v>
      </c>
      <c r="D96" s="821" t="s">
        <v>898</v>
      </c>
    </row>
    <row r="97" spans="1:4">
      <c r="A97" s="821">
        <v>96</v>
      </c>
      <c r="B97" s="821" t="s">
        <v>882</v>
      </c>
      <c r="C97" s="821" t="s">
        <v>899</v>
      </c>
      <c r="D97" s="821" t="s">
        <v>900</v>
      </c>
    </row>
    <row r="98" spans="1:4">
      <c r="A98" s="821">
        <v>97</v>
      </c>
      <c r="B98" s="821" t="s">
        <v>882</v>
      </c>
      <c r="C98" s="821" t="s">
        <v>901</v>
      </c>
      <c r="D98" s="821" t="s">
        <v>902</v>
      </c>
    </row>
    <row r="99" spans="1:4">
      <c r="A99" s="821">
        <v>98</v>
      </c>
      <c r="B99" s="821" t="s">
        <v>882</v>
      </c>
      <c r="C99" s="821" t="s">
        <v>903</v>
      </c>
      <c r="D99" s="821" t="s">
        <v>904</v>
      </c>
    </row>
    <row r="100" spans="1:4">
      <c r="A100" s="821">
        <v>99</v>
      </c>
      <c r="B100" s="821" t="s">
        <v>905</v>
      </c>
      <c r="C100" s="821" t="s">
        <v>907</v>
      </c>
      <c r="D100" s="821" t="s">
        <v>908</v>
      </c>
    </row>
    <row r="101" spans="1:4">
      <c r="A101" s="821">
        <v>100</v>
      </c>
      <c r="B101" s="821" t="s">
        <v>905</v>
      </c>
      <c r="C101" s="821" t="s">
        <v>909</v>
      </c>
      <c r="D101" s="821" t="s">
        <v>910</v>
      </c>
    </row>
    <row r="102" spans="1:4">
      <c r="A102" s="821">
        <v>101</v>
      </c>
      <c r="B102" s="821" t="s">
        <v>905</v>
      </c>
      <c r="C102" s="821" t="s">
        <v>905</v>
      </c>
      <c r="D102" s="821" t="s">
        <v>906</v>
      </c>
    </row>
    <row r="103" spans="1:4">
      <c r="A103" s="821">
        <v>102</v>
      </c>
      <c r="B103" s="821" t="s">
        <v>905</v>
      </c>
      <c r="C103" s="821" t="s">
        <v>911</v>
      </c>
      <c r="D103" s="821" t="s">
        <v>912</v>
      </c>
    </row>
    <row r="104" spans="1:4">
      <c r="A104" s="821">
        <v>103</v>
      </c>
      <c r="B104" s="821" t="s">
        <v>905</v>
      </c>
      <c r="C104" s="821" t="s">
        <v>913</v>
      </c>
      <c r="D104" s="821" t="s">
        <v>914</v>
      </c>
    </row>
    <row r="105" spans="1:4">
      <c r="A105" s="821">
        <v>104</v>
      </c>
      <c r="B105" s="821" t="s">
        <v>905</v>
      </c>
      <c r="C105" s="821" t="s">
        <v>915</v>
      </c>
      <c r="D105" s="821" t="s">
        <v>916</v>
      </c>
    </row>
    <row r="106" spans="1:4">
      <c r="A106" s="821">
        <v>105</v>
      </c>
      <c r="B106" s="821" t="s">
        <v>905</v>
      </c>
      <c r="C106" s="821" t="s">
        <v>917</v>
      </c>
      <c r="D106" s="821" t="s">
        <v>918</v>
      </c>
    </row>
    <row r="107" spans="1:4">
      <c r="A107" s="821">
        <v>106</v>
      </c>
      <c r="B107" s="821" t="s">
        <v>919</v>
      </c>
      <c r="C107" s="821" t="s">
        <v>921</v>
      </c>
      <c r="D107" s="821" t="s">
        <v>922</v>
      </c>
    </row>
    <row r="108" spans="1:4">
      <c r="A108" s="821">
        <v>107</v>
      </c>
      <c r="B108" s="821" t="s">
        <v>919</v>
      </c>
      <c r="C108" s="821" t="s">
        <v>923</v>
      </c>
      <c r="D108" s="821" t="s">
        <v>924</v>
      </c>
    </row>
    <row r="109" spans="1:4">
      <c r="A109" s="821">
        <v>108</v>
      </c>
      <c r="B109" s="821" t="s">
        <v>919</v>
      </c>
      <c r="C109" s="821" t="s">
        <v>919</v>
      </c>
      <c r="D109" s="821" t="s">
        <v>920</v>
      </c>
    </row>
    <row r="110" spans="1:4">
      <c r="A110" s="821">
        <v>109</v>
      </c>
      <c r="B110" s="821" t="s">
        <v>919</v>
      </c>
      <c r="C110" s="821" t="s">
        <v>925</v>
      </c>
      <c r="D110" s="821" t="s">
        <v>926</v>
      </c>
    </row>
    <row r="111" spans="1:4">
      <c r="A111" s="821">
        <v>110</v>
      </c>
      <c r="B111" s="821" t="s">
        <v>919</v>
      </c>
      <c r="C111" s="821" t="s">
        <v>927</v>
      </c>
      <c r="D111" s="821" t="s">
        <v>928</v>
      </c>
    </row>
    <row r="112" spans="1:4">
      <c r="A112" s="821">
        <v>111</v>
      </c>
      <c r="B112" s="821" t="s">
        <v>919</v>
      </c>
      <c r="C112" s="821" t="s">
        <v>929</v>
      </c>
      <c r="D112" s="821" t="s">
        <v>930</v>
      </c>
    </row>
    <row r="113" spans="1:4">
      <c r="A113" s="821">
        <v>112</v>
      </c>
      <c r="B113" s="821" t="s">
        <v>919</v>
      </c>
      <c r="C113" s="821" t="s">
        <v>931</v>
      </c>
      <c r="D113" s="821" t="s">
        <v>932</v>
      </c>
    </row>
    <row r="114" spans="1:4">
      <c r="A114" s="821">
        <v>113</v>
      </c>
      <c r="B114" s="821" t="s">
        <v>919</v>
      </c>
      <c r="C114" s="821" t="s">
        <v>933</v>
      </c>
      <c r="D114" s="821" t="s">
        <v>934</v>
      </c>
    </row>
    <row r="115" spans="1:4">
      <c r="A115" s="821">
        <v>114</v>
      </c>
      <c r="B115" s="821" t="s">
        <v>919</v>
      </c>
      <c r="C115" s="821" t="s">
        <v>935</v>
      </c>
      <c r="D115" s="821" t="s">
        <v>936</v>
      </c>
    </row>
    <row r="116" spans="1:4">
      <c r="A116" s="821">
        <v>115</v>
      </c>
      <c r="B116" s="821" t="s">
        <v>919</v>
      </c>
      <c r="C116" s="821" t="s">
        <v>937</v>
      </c>
      <c r="D116" s="821" t="s">
        <v>938</v>
      </c>
    </row>
    <row r="117" spans="1:4">
      <c r="A117" s="821">
        <v>116</v>
      </c>
      <c r="B117" s="821" t="s">
        <v>919</v>
      </c>
      <c r="C117" s="821" t="s">
        <v>939</v>
      </c>
      <c r="D117" s="821" t="s">
        <v>940</v>
      </c>
    </row>
    <row r="118" spans="1:4">
      <c r="A118" s="821">
        <v>117</v>
      </c>
      <c r="B118" s="821" t="s">
        <v>919</v>
      </c>
      <c r="C118" s="821" t="s">
        <v>941</v>
      </c>
      <c r="D118" s="821" t="s">
        <v>942</v>
      </c>
    </row>
    <row r="119" spans="1:4">
      <c r="A119" s="821">
        <v>118</v>
      </c>
      <c r="B119" s="821" t="s">
        <v>919</v>
      </c>
      <c r="C119" s="821" t="s">
        <v>943</v>
      </c>
      <c r="D119" s="821" t="s">
        <v>944</v>
      </c>
    </row>
    <row r="120" spans="1:4">
      <c r="A120" s="821">
        <v>119</v>
      </c>
      <c r="B120" s="821" t="s">
        <v>945</v>
      </c>
      <c r="C120" s="821" t="s">
        <v>947</v>
      </c>
      <c r="D120" s="821" t="s">
        <v>948</v>
      </c>
    </row>
    <row r="121" spans="1:4">
      <c r="A121" s="821">
        <v>120</v>
      </c>
      <c r="B121" s="821" t="s">
        <v>945</v>
      </c>
      <c r="C121" s="821" t="s">
        <v>949</v>
      </c>
      <c r="D121" s="821" t="s">
        <v>950</v>
      </c>
    </row>
    <row r="122" spans="1:4">
      <c r="A122" s="821">
        <v>121</v>
      </c>
      <c r="B122" s="821" t="s">
        <v>945</v>
      </c>
      <c r="C122" s="821" t="s">
        <v>945</v>
      </c>
      <c r="D122" s="821" t="s">
        <v>946</v>
      </c>
    </row>
    <row r="123" spans="1:4">
      <c r="A123" s="821">
        <v>122</v>
      </c>
      <c r="B123" s="821" t="s">
        <v>945</v>
      </c>
      <c r="C123" s="821" t="s">
        <v>951</v>
      </c>
      <c r="D123" s="821" t="s">
        <v>952</v>
      </c>
    </row>
    <row r="124" spans="1:4">
      <c r="A124" s="821">
        <v>123</v>
      </c>
      <c r="B124" s="821" t="s">
        <v>945</v>
      </c>
      <c r="C124" s="821" t="s">
        <v>953</v>
      </c>
      <c r="D124" s="821" t="s">
        <v>954</v>
      </c>
    </row>
    <row r="125" spans="1:4">
      <c r="A125" s="821">
        <v>124</v>
      </c>
      <c r="B125" s="821" t="s">
        <v>945</v>
      </c>
      <c r="C125" s="821" t="s">
        <v>955</v>
      </c>
      <c r="D125" s="821" t="s">
        <v>956</v>
      </c>
    </row>
    <row r="126" spans="1:4">
      <c r="A126" s="821">
        <v>125</v>
      </c>
      <c r="B126" s="821" t="s">
        <v>945</v>
      </c>
      <c r="C126" s="821" t="s">
        <v>957</v>
      </c>
      <c r="D126" s="821" t="s">
        <v>958</v>
      </c>
    </row>
    <row r="127" spans="1:4">
      <c r="A127" s="821">
        <v>126</v>
      </c>
      <c r="B127" s="821" t="s">
        <v>945</v>
      </c>
      <c r="C127" s="821" t="s">
        <v>959</v>
      </c>
      <c r="D127" s="821" t="s">
        <v>960</v>
      </c>
    </row>
    <row r="128" spans="1:4">
      <c r="A128" s="821">
        <v>127</v>
      </c>
      <c r="B128" s="821" t="s">
        <v>945</v>
      </c>
      <c r="C128" s="821" t="s">
        <v>961</v>
      </c>
      <c r="D128" s="821" t="s">
        <v>962</v>
      </c>
    </row>
    <row r="129" spans="1:4">
      <c r="A129" s="821">
        <v>128</v>
      </c>
      <c r="B129" s="821" t="s">
        <v>945</v>
      </c>
      <c r="C129" s="821" t="s">
        <v>963</v>
      </c>
      <c r="D129" s="821" t="s">
        <v>964</v>
      </c>
    </row>
    <row r="130" spans="1:4">
      <c r="A130" s="821">
        <v>129</v>
      </c>
      <c r="B130" s="821" t="s">
        <v>945</v>
      </c>
      <c r="C130" s="821" t="s">
        <v>965</v>
      </c>
      <c r="D130" s="821" t="s">
        <v>966</v>
      </c>
    </row>
    <row r="131" spans="1:4">
      <c r="A131" s="821">
        <v>130</v>
      </c>
      <c r="B131" s="821" t="s">
        <v>967</v>
      </c>
      <c r="C131" s="821" t="s">
        <v>967</v>
      </c>
      <c r="D131" s="821" t="s">
        <v>968</v>
      </c>
    </row>
    <row r="132" spans="1:4">
      <c r="A132" s="821">
        <v>131</v>
      </c>
      <c r="B132" s="821" t="s">
        <v>969</v>
      </c>
      <c r="C132" s="821" t="s">
        <v>969</v>
      </c>
      <c r="D132" s="821" t="s">
        <v>970</v>
      </c>
    </row>
    <row r="133" spans="1:4">
      <c r="A133" s="821">
        <v>132</v>
      </c>
      <c r="B133" s="821" t="s">
        <v>971</v>
      </c>
      <c r="C133" s="821" t="s">
        <v>973</v>
      </c>
      <c r="D133" s="821" t="s">
        <v>974</v>
      </c>
    </row>
    <row r="134" spans="1:4">
      <c r="A134" s="821">
        <v>133</v>
      </c>
      <c r="B134" s="821" t="s">
        <v>971</v>
      </c>
      <c r="C134" s="821" t="s">
        <v>975</v>
      </c>
      <c r="D134" s="821" t="s">
        <v>976</v>
      </c>
    </row>
    <row r="135" spans="1:4">
      <c r="A135" s="821">
        <v>134</v>
      </c>
      <c r="B135" s="821" t="s">
        <v>971</v>
      </c>
      <c r="C135" s="821" t="s">
        <v>977</v>
      </c>
      <c r="D135" s="821" t="s">
        <v>978</v>
      </c>
    </row>
    <row r="136" spans="1:4">
      <c r="A136" s="821">
        <v>135</v>
      </c>
      <c r="B136" s="821" t="s">
        <v>971</v>
      </c>
      <c r="C136" s="821" t="s">
        <v>979</v>
      </c>
      <c r="D136" s="821" t="s">
        <v>980</v>
      </c>
    </row>
    <row r="137" spans="1:4">
      <c r="A137" s="821">
        <v>136</v>
      </c>
      <c r="B137" s="821" t="s">
        <v>971</v>
      </c>
      <c r="C137" s="821" t="s">
        <v>971</v>
      </c>
      <c r="D137" s="821" t="s">
        <v>972</v>
      </c>
    </row>
    <row r="138" spans="1:4">
      <c r="A138" s="821">
        <v>137</v>
      </c>
      <c r="B138" s="821" t="s">
        <v>971</v>
      </c>
      <c r="C138" s="821" t="s">
        <v>981</v>
      </c>
      <c r="D138" s="821" t="s">
        <v>982</v>
      </c>
    </row>
    <row r="139" spans="1:4">
      <c r="A139" s="821">
        <v>138</v>
      </c>
      <c r="B139" s="821" t="s">
        <v>983</v>
      </c>
      <c r="C139" s="821" t="s">
        <v>983</v>
      </c>
      <c r="D139" s="821" t="s">
        <v>984</v>
      </c>
    </row>
    <row r="140" spans="1:4">
      <c r="A140" s="821">
        <v>139</v>
      </c>
      <c r="B140" s="821" t="s">
        <v>985</v>
      </c>
      <c r="C140" s="821" t="s">
        <v>987</v>
      </c>
      <c r="D140" s="821" t="s">
        <v>988</v>
      </c>
    </row>
    <row r="141" spans="1:4">
      <c r="A141" s="821">
        <v>140</v>
      </c>
      <c r="B141" s="821" t="s">
        <v>985</v>
      </c>
      <c r="C141" s="821" t="s">
        <v>985</v>
      </c>
      <c r="D141" s="821" t="s">
        <v>986</v>
      </c>
    </row>
    <row r="142" spans="1:4">
      <c r="A142" s="821">
        <v>141</v>
      </c>
      <c r="B142" s="821" t="s">
        <v>985</v>
      </c>
      <c r="C142" s="821" t="s">
        <v>989</v>
      </c>
      <c r="D142" s="821" t="s">
        <v>990</v>
      </c>
    </row>
    <row r="143" spans="1:4">
      <c r="A143" s="821">
        <v>142</v>
      </c>
      <c r="B143" s="821" t="s">
        <v>985</v>
      </c>
      <c r="C143" s="821" t="s">
        <v>991</v>
      </c>
      <c r="D143" s="821" t="s">
        <v>992</v>
      </c>
    </row>
    <row r="144" spans="1:4">
      <c r="A144" s="821">
        <v>143</v>
      </c>
      <c r="B144" s="821" t="s">
        <v>985</v>
      </c>
      <c r="C144" s="821" t="s">
        <v>993</v>
      </c>
      <c r="D144" s="821" t="s">
        <v>994</v>
      </c>
    </row>
    <row r="145" spans="1:4">
      <c r="A145" s="821">
        <v>144</v>
      </c>
      <c r="B145" s="821" t="s">
        <v>985</v>
      </c>
      <c r="C145" s="821" t="s">
        <v>995</v>
      </c>
      <c r="D145" s="821" t="s">
        <v>996</v>
      </c>
    </row>
    <row r="146" spans="1:4">
      <c r="A146" s="821">
        <v>145</v>
      </c>
      <c r="B146" s="821" t="s">
        <v>985</v>
      </c>
      <c r="C146" s="821" t="s">
        <v>997</v>
      </c>
      <c r="D146" s="821" t="s">
        <v>998</v>
      </c>
    </row>
    <row r="147" spans="1:4">
      <c r="A147" s="821">
        <v>146</v>
      </c>
      <c r="B147" s="821" t="s">
        <v>999</v>
      </c>
      <c r="C147" s="821" t="s">
        <v>1001</v>
      </c>
      <c r="D147" s="821" t="s">
        <v>1002</v>
      </c>
    </row>
    <row r="148" spans="1:4">
      <c r="A148" s="821">
        <v>147</v>
      </c>
      <c r="B148" s="821" t="s">
        <v>999</v>
      </c>
      <c r="C148" s="821" t="s">
        <v>1003</v>
      </c>
      <c r="D148" s="821" t="s">
        <v>1004</v>
      </c>
    </row>
    <row r="149" spans="1:4">
      <c r="A149" s="821">
        <v>148</v>
      </c>
      <c r="B149" s="821" t="s">
        <v>999</v>
      </c>
      <c r="C149" s="821" t="s">
        <v>1005</v>
      </c>
      <c r="D149" s="821" t="s">
        <v>1006</v>
      </c>
    </row>
    <row r="150" spans="1:4">
      <c r="A150" s="821">
        <v>149</v>
      </c>
      <c r="B150" s="821" t="s">
        <v>999</v>
      </c>
      <c r="C150" s="821" t="s">
        <v>1007</v>
      </c>
      <c r="D150" s="821" t="s">
        <v>1008</v>
      </c>
    </row>
    <row r="151" spans="1:4">
      <c r="A151" s="821">
        <v>150</v>
      </c>
      <c r="B151" s="821" t="s">
        <v>999</v>
      </c>
      <c r="C151" s="821" t="s">
        <v>999</v>
      </c>
      <c r="D151" s="821" t="s">
        <v>1000</v>
      </c>
    </row>
    <row r="152" spans="1:4">
      <c r="A152" s="821">
        <v>151</v>
      </c>
      <c r="B152" s="821" t="s">
        <v>999</v>
      </c>
      <c r="C152" s="821" t="s">
        <v>1009</v>
      </c>
      <c r="D152" s="821" t="s">
        <v>1010</v>
      </c>
    </row>
    <row r="153" spans="1:4">
      <c r="A153" s="821">
        <v>152</v>
      </c>
      <c r="B153" s="821" t="s">
        <v>999</v>
      </c>
      <c r="C153" s="821" t="s">
        <v>1011</v>
      </c>
      <c r="D153" s="821" t="s">
        <v>1012</v>
      </c>
    </row>
    <row r="154" spans="1:4">
      <c r="A154" s="821">
        <v>153</v>
      </c>
      <c r="B154" s="821" t="s">
        <v>999</v>
      </c>
      <c r="C154" s="821" t="s">
        <v>1013</v>
      </c>
      <c r="D154" s="821" t="s">
        <v>1014</v>
      </c>
    </row>
    <row r="155" spans="1:4">
      <c r="A155" s="821">
        <v>154</v>
      </c>
      <c r="B155" s="821" t="s">
        <v>999</v>
      </c>
      <c r="C155" s="821" t="s">
        <v>1015</v>
      </c>
      <c r="D155" s="821" t="s">
        <v>1016</v>
      </c>
    </row>
    <row r="156" spans="1:4">
      <c r="A156" s="821">
        <v>155</v>
      </c>
      <c r="B156" s="821" t="s">
        <v>999</v>
      </c>
      <c r="C156" s="821" t="s">
        <v>1017</v>
      </c>
      <c r="D156" s="821" t="s">
        <v>1018</v>
      </c>
    </row>
    <row r="157" spans="1:4">
      <c r="A157" s="821">
        <v>156</v>
      </c>
      <c r="B157" s="821" t="s">
        <v>999</v>
      </c>
      <c r="C157" s="821" t="s">
        <v>1019</v>
      </c>
      <c r="D157" s="821" t="s">
        <v>1020</v>
      </c>
    </row>
    <row r="158" spans="1:4">
      <c r="A158" s="821">
        <v>157</v>
      </c>
      <c r="B158" s="821" t="s">
        <v>999</v>
      </c>
      <c r="C158" s="821" t="s">
        <v>1021</v>
      </c>
      <c r="D158" s="821" t="s">
        <v>1022</v>
      </c>
    </row>
    <row r="159" spans="1:4">
      <c r="A159" s="821">
        <v>158</v>
      </c>
      <c r="B159" s="821" t="s">
        <v>999</v>
      </c>
      <c r="C159" s="821" t="s">
        <v>1023</v>
      </c>
      <c r="D159" s="821" t="s">
        <v>1024</v>
      </c>
    </row>
    <row r="160" spans="1:4">
      <c r="A160" s="821">
        <v>159</v>
      </c>
      <c r="B160" s="821" t="s">
        <v>1025</v>
      </c>
      <c r="C160" s="821" t="s">
        <v>1027</v>
      </c>
      <c r="D160" s="821" t="s">
        <v>1028</v>
      </c>
    </row>
    <row r="161" spans="1:4">
      <c r="A161" s="821">
        <v>160</v>
      </c>
      <c r="B161" s="821" t="s">
        <v>1025</v>
      </c>
      <c r="C161" s="821" t="s">
        <v>1029</v>
      </c>
      <c r="D161" s="821" t="s">
        <v>1030</v>
      </c>
    </row>
    <row r="162" spans="1:4">
      <c r="A162" s="821">
        <v>161</v>
      </c>
      <c r="B162" s="821" t="s">
        <v>1025</v>
      </c>
      <c r="C162" s="821" t="s">
        <v>1031</v>
      </c>
      <c r="D162" s="821" t="s">
        <v>1032</v>
      </c>
    </row>
    <row r="163" spans="1:4">
      <c r="A163" s="821">
        <v>162</v>
      </c>
      <c r="B163" s="821" t="s">
        <v>1025</v>
      </c>
      <c r="C163" s="821" t="s">
        <v>1033</v>
      </c>
      <c r="D163" s="821" t="s">
        <v>1034</v>
      </c>
    </row>
    <row r="164" spans="1:4">
      <c r="A164" s="821">
        <v>163</v>
      </c>
      <c r="B164" s="821" t="s">
        <v>1025</v>
      </c>
      <c r="C164" s="821" t="s">
        <v>1035</v>
      </c>
      <c r="D164" s="821" t="s">
        <v>1036</v>
      </c>
    </row>
    <row r="165" spans="1:4">
      <c r="A165" s="821">
        <v>164</v>
      </c>
      <c r="B165" s="821" t="s">
        <v>1025</v>
      </c>
      <c r="C165" s="821" t="s">
        <v>1037</v>
      </c>
      <c r="D165" s="821" t="s">
        <v>1038</v>
      </c>
    </row>
    <row r="166" spans="1:4">
      <c r="A166" s="821">
        <v>165</v>
      </c>
      <c r="B166" s="821" t="s">
        <v>1025</v>
      </c>
      <c r="C166" s="821" t="s">
        <v>1039</v>
      </c>
      <c r="D166" s="821" t="s">
        <v>1040</v>
      </c>
    </row>
    <row r="167" spans="1:4">
      <c r="A167" s="821">
        <v>166</v>
      </c>
      <c r="B167" s="821" t="s">
        <v>1025</v>
      </c>
      <c r="C167" s="821" t="s">
        <v>1025</v>
      </c>
      <c r="D167" s="821" t="s">
        <v>1026</v>
      </c>
    </row>
    <row r="168" spans="1:4">
      <c r="A168" s="821">
        <v>167</v>
      </c>
      <c r="B168" s="821" t="s">
        <v>1025</v>
      </c>
      <c r="C168" s="821" t="s">
        <v>1041</v>
      </c>
      <c r="D168" s="821" t="s">
        <v>1042</v>
      </c>
    </row>
    <row r="169" spans="1:4">
      <c r="A169" s="821">
        <v>168</v>
      </c>
      <c r="B169" s="821" t="s">
        <v>1025</v>
      </c>
      <c r="C169" s="821" t="s">
        <v>1043</v>
      </c>
      <c r="D169" s="821" t="s">
        <v>1044</v>
      </c>
    </row>
    <row r="170" spans="1:4">
      <c r="A170" s="821">
        <v>169</v>
      </c>
      <c r="B170" s="821" t="s">
        <v>1025</v>
      </c>
      <c r="C170" s="821" t="s">
        <v>1045</v>
      </c>
      <c r="D170" s="821" t="s">
        <v>1046</v>
      </c>
    </row>
    <row r="171" spans="1:4">
      <c r="A171" s="821">
        <v>170</v>
      </c>
      <c r="B171" s="821" t="s">
        <v>1025</v>
      </c>
      <c r="C171" s="821" t="s">
        <v>1047</v>
      </c>
      <c r="D171" s="821" t="s">
        <v>1048</v>
      </c>
    </row>
    <row r="172" spans="1:4">
      <c r="A172" s="821">
        <v>171</v>
      </c>
      <c r="B172" s="821" t="s">
        <v>1025</v>
      </c>
      <c r="C172" s="821" t="s">
        <v>1049</v>
      </c>
      <c r="D172" s="821" t="s">
        <v>1050</v>
      </c>
    </row>
    <row r="173" spans="1:4">
      <c r="A173" s="821">
        <v>172</v>
      </c>
      <c r="B173" s="821" t="s">
        <v>1025</v>
      </c>
      <c r="C173" s="821" t="s">
        <v>752</v>
      </c>
      <c r="D173" s="821" t="s">
        <v>1051</v>
      </c>
    </row>
    <row r="174" spans="1:4">
      <c r="A174" s="821">
        <v>173</v>
      </c>
      <c r="B174" s="821" t="s">
        <v>1025</v>
      </c>
      <c r="C174" s="821" t="s">
        <v>1052</v>
      </c>
      <c r="D174" s="821" t="s">
        <v>1053</v>
      </c>
    </row>
    <row r="175" spans="1:4">
      <c r="A175" s="821">
        <v>174</v>
      </c>
      <c r="B175" s="821" t="s">
        <v>1054</v>
      </c>
      <c r="C175" s="821" t="s">
        <v>1056</v>
      </c>
      <c r="D175" s="821" t="s">
        <v>1057</v>
      </c>
    </row>
    <row r="176" spans="1:4">
      <c r="A176" s="821">
        <v>175</v>
      </c>
      <c r="B176" s="821" t="s">
        <v>1054</v>
      </c>
      <c r="C176" s="821" t="s">
        <v>1058</v>
      </c>
      <c r="D176" s="821" t="s">
        <v>1059</v>
      </c>
    </row>
    <row r="177" spans="1:4">
      <c r="A177" s="821">
        <v>176</v>
      </c>
      <c r="B177" s="821" t="s">
        <v>1054</v>
      </c>
      <c r="C177" s="821" t="s">
        <v>1060</v>
      </c>
      <c r="D177" s="821" t="s">
        <v>1061</v>
      </c>
    </row>
    <row r="178" spans="1:4">
      <c r="A178" s="821">
        <v>177</v>
      </c>
      <c r="B178" s="821" t="s">
        <v>1054</v>
      </c>
      <c r="C178" s="821" t="s">
        <v>1062</v>
      </c>
      <c r="D178" s="821" t="s">
        <v>1063</v>
      </c>
    </row>
    <row r="179" spans="1:4">
      <c r="A179" s="821">
        <v>178</v>
      </c>
      <c r="B179" s="821" t="s">
        <v>1054</v>
      </c>
      <c r="C179" s="821" t="s">
        <v>1064</v>
      </c>
      <c r="D179" s="821" t="s">
        <v>1065</v>
      </c>
    </row>
    <row r="180" spans="1:4">
      <c r="A180" s="821">
        <v>179</v>
      </c>
      <c r="B180" s="821" t="s">
        <v>1054</v>
      </c>
      <c r="C180" s="821" t="s">
        <v>1054</v>
      </c>
      <c r="D180" s="821" t="s">
        <v>1055</v>
      </c>
    </row>
    <row r="181" spans="1:4">
      <c r="A181" s="821">
        <v>180</v>
      </c>
      <c r="B181" s="821" t="s">
        <v>1054</v>
      </c>
      <c r="C181" s="821" t="s">
        <v>1066</v>
      </c>
      <c r="D181" s="821" t="s">
        <v>1067</v>
      </c>
    </row>
    <row r="182" spans="1:4">
      <c r="A182" s="821">
        <v>181</v>
      </c>
      <c r="B182" s="821" t="s">
        <v>1054</v>
      </c>
      <c r="C182" s="821" t="s">
        <v>1068</v>
      </c>
      <c r="D182" s="821" t="s">
        <v>1069</v>
      </c>
    </row>
    <row r="183" spans="1:4">
      <c r="A183" s="821">
        <v>182</v>
      </c>
      <c r="B183" s="821" t="s">
        <v>1054</v>
      </c>
      <c r="C183" s="821" t="s">
        <v>1070</v>
      </c>
      <c r="D183" s="821" t="s">
        <v>1071</v>
      </c>
    </row>
    <row r="184" spans="1:4">
      <c r="A184" s="821">
        <v>183</v>
      </c>
      <c r="B184" s="821" t="s">
        <v>1072</v>
      </c>
      <c r="C184" s="821" t="s">
        <v>1072</v>
      </c>
      <c r="D184" s="821" t="s">
        <v>1073</v>
      </c>
    </row>
    <row r="185" spans="1:4">
      <c r="A185" s="821">
        <v>184</v>
      </c>
      <c r="B185" s="821" t="s">
        <v>1074</v>
      </c>
      <c r="C185" s="821" t="s">
        <v>1074</v>
      </c>
      <c r="D185" s="821" t="s">
        <v>1075</v>
      </c>
    </row>
    <row r="186" spans="1:4">
      <c r="A186" s="821">
        <v>185</v>
      </c>
      <c r="B186" s="821" t="s">
        <v>1076</v>
      </c>
      <c r="C186" s="821" t="s">
        <v>1076</v>
      </c>
      <c r="D186" s="821" t="s">
        <v>1077</v>
      </c>
    </row>
    <row r="187" spans="1:4">
      <c r="A187" s="821">
        <v>186</v>
      </c>
      <c r="B187" s="821" t="s">
        <v>1078</v>
      </c>
      <c r="C187" s="821" t="s">
        <v>1078</v>
      </c>
      <c r="D187" s="821" t="s">
        <v>1079</v>
      </c>
    </row>
    <row r="188" spans="1:4">
      <c r="A188" s="821">
        <v>187</v>
      </c>
      <c r="B188" s="821" t="s">
        <v>1080</v>
      </c>
      <c r="C188" s="821" t="s">
        <v>1082</v>
      </c>
      <c r="D188" s="821" t="s">
        <v>1083</v>
      </c>
    </row>
    <row r="189" spans="1:4">
      <c r="A189" s="821">
        <v>188</v>
      </c>
      <c r="B189" s="821" t="s">
        <v>1080</v>
      </c>
      <c r="C189" s="821" t="s">
        <v>1084</v>
      </c>
      <c r="D189" s="821" t="s">
        <v>1085</v>
      </c>
    </row>
    <row r="190" spans="1:4">
      <c r="A190" s="821">
        <v>189</v>
      </c>
      <c r="B190" s="821" t="s">
        <v>1080</v>
      </c>
      <c r="C190" s="821" t="s">
        <v>1086</v>
      </c>
      <c r="D190" s="821" t="s">
        <v>1087</v>
      </c>
    </row>
    <row r="191" spans="1:4">
      <c r="A191" s="821">
        <v>190</v>
      </c>
      <c r="B191" s="821" t="s">
        <v>1080</v>
      </c>
      <c r="C191" s="821" t="s">
        <v>1088</v>
      </c>
      <c r="D191" s="821" t="s">
        <v>1089</v>
      </c>
    </row>
    <row r="192" spans="1:4">
      <c r="A192" s="821">
        <v>191</v>
      </c>
      <c r="B192" s="821" t="s">
        <v>1080</v>
      </c>
      <c r="C192" s="821" t="s">
        <v>1090</v>
      </c>
      <c r="D192" s="821" t="s">
        <v>1091</v>
      </c>
    </row>
    <row r="193" spans="1:4">
      <c r="A193" s="821">
        <v>192</v>
      </c>
      <c r="B193" s="821" t="s">
        <v>1080</v>
      </c>
      <c r="C193" s="821" t="s">
        <v>1011</v>
      </c>
      <c r="D193" s="821" t="s">
        <v>1092</v>
      </c>
    </row>
    <row r="194" spans="1:4">
      <c r="A194" s="821">
        <v>193</v>
      </c>
      <c r="B194" s="821" t="s">
        <v>1080</v>
      </c>
      <c r="C194" s="821" t="s">
        <v>1093</v>
      </c>
      <c r="D194" s="821" t="s">
        <v>1094</v>
      </c>
    </row>
    <row r="195" spans="1:4">
      <c r="A195" s="821">
        <v>194</v>
      </c>
      <c r="B195" s="821" t="s">
        <v>1080</v>
      </c>
      <c r="C195" s="821" t="s">
        <v>1095</v>
      </c>
      <c r="D195" s="821" t="s">
        <v>1096</v>
      </c>
    </row>
    <row r="196" spans="1:4">
      <c r="A196" s="821">
        <v>195</v>
      </c>
      <c r="B196" s="821" t="s">
        <v>1080</v>
      </c>
      <c r="C196" s="821" t="s">
        <v>1097</v>
      </c>
      <c r="D196" s="821" t="s">
        <v>1098</v>
      </c>
    </row>
    <row r="197" spans="1:4">
      <c r="A197" s="821">
        <v>196</v>
      </c>
      <c r="B197" s="821" t="s">
        <v>1080</v>
      </c>
      <c r="C197" s="821" t="s">
        <v>1080</v>
      </c>
      <c r="D197" s="821" t="s">
        <v>1081</v>
      </c>
    </row>
    <row r="198" spans="1:4">
      <c r="A198" s="821">
        <v>197</v>
      </c>
      <c r="B198" s="821" t="s">
        <v>1080</v>
      </c>
      <c r="C198" s="821" t="s">
        <v>1099</v>
      </c>
      <c r="D198" s="821" t="s">
        <v>1100</v>
      </c>
    </row>
    <row r="199" spans="1:4">
      <c r="A199" s="821">
        <v>198</v>
      </c>
      <c r="B199" s="821" t="s">
        <v>1080</v>
      </c>
      <c r="C199" s="821" t="s">
        <v>1101</v>
      </c>
      <c r="D199" s="821" t="s">
        <v>1102</v>
      </c>
    </row>
    <row r="200" spans="1:4">
      <c r="A200" s="821">
        <v>199</v>
      </c>
      <c r="B200" s="821" t="s">
        <v>1080</v>
      </c>
      <c r="C200" s="821" t="s">
        <v>1103</v>
      </c>
      <c r="D200" s="821" t="s">
        <v>1104</v>
      </c>
    </row>
    <row r="201" spans="1:4">
      <c r="A201" s="821">
        <v>200</v>
      </c>
      <c r="B201" s="821" t="s">
        <v>1105</v>
      </c>
      <c r="C201" s="821" t="s">
        <v>1105</v>
      </c>
      <c r="D201" s="821" t="s">
        <v>1106</v>
      </c>
    </row>
    <row r="202" spans="1:4">
      <c r="A202" s="821">
        <v>201</v>
      </c>
      <c r="B202" s="821" t="s">
        <v>1107</v>
      </c>
      <c r="C202" s="821" t="s">
        <v>1107</v>
      </c>
      <c r="D202" s="821" t="s">
        <v>1108</v>
      </c>
    </row>
    <row r="203" spans="1:4">
      <c r="A203" s="821">
        <v>202</v>
      </c>
      <c r="B203" s="821" t="s">
        <v>1109</v>
      </c>
      <c r="C203" s="821" t="s">
        <v>1111</v>
      </c>
      <c r="D203" s="821" t="s">
        <v>1112</v>
      </c>
    </row>
    <row r="204" spans="1:4">
      <c r="A204" s="821">
        <v>203</v>
      </c>
      <c r="B204" s="821" t="s">
        <v>1109</v>
      </c>
      <c r="C204" s="821" t="s">
        <v>1113</v>
      </c>
      <c r="D204" s="821" t="s">
        <v>1114</v>
      </c>
    </row>
    <row r="205" spans="1:4">
      <c r="A205" s="821">
        <v>204</v>
      </c>
      <c r="B205" s="821" t="s">
        <v>1109</v>
      </c>
      <c r="C205" s="821" t="s">
        <v>790</v>
      </c>
      <c r="D205" s="821" t="s">
        <v>1115</v>
      </c>
    </row>
    <row r="206" spans="1:4">
      <c r="A206" s="821">
        <v>205</v>
      </c>
      <c r="B206" s="821" t="s">
        <v>1109</v>
      </c>
      <c r="C206" s="821" t="s">
        <v>1116</v>
      </c>
      <c r="D206" s="821" t="s">
        <v>1117</v>
      </c>
    </row>
    <row r="207" spans="1:4">
      <c r="A207" s="821">
        <v>206</v>
      </c>
      <c r="B207" s="821" t="s">
        <v>1109</v>
      </c>
      <c r="C207" s="821" t="s">
        <v>1118</v>
      </c>
      <c r="D207" s="821" t="s">
        <v>1119</v>
      </c>
    </row>
    <row r="208" spans="1:4">
      <c r="A208" s="821">
        <v>207</v>
      </c>
      <c r="B208" s="821" t="s">
        <v>1109</v>
      </c>
      <c r="C208" s="821" t="s">
        <v>1120</v>
      </c>
      <c r="D208" s="821" t="s">
        <v>1121</v>
      </c>
    </row>
    <row r="209" spans="1:4">
      <c r="A209" s="821">
        <v>208</v>
      </c>
      <c r="B209" s="821" t="s">
        <v>1109</v>
      </c>
      <c r="C209" s="821" t="s">
        <v>1064</v>
      </c>
      <c r="D209" s="821" t="s">
        <v>1122</v>
      </c>
    </row>
    <row r="210" spans="1:4">
      <c r="A210" s="821">
        <v>209</v>
      </c>
      <c r="B210" s="821" t="s">
        <v>1109</v>
      </c>
      <c r="C210" s="821" t="s">
        <v>1123</v>
      </c>
      <c r="D210" s="821" t="s">
        <v>1124</v>
      </c>
    </row>
    <row r="211" spans="1:4">
      <c r="A211" s="821">
        <v>210</v>
      </c>
      <c r="B211" s="821" t="s">
        <v>1109</v>
      </c>
      <c r="C211" s="821" t="s">
        <v>1109</v>
      </c>
      <c r="D211" s="821" t="s">
        <v>1110</v>
      </c>
    </row>
    <row r="212" spans="1:4">
      <c r="A212" s="821">
        <v>211</v>
      </c>
      <c r="B212" s="821" t="s">
        <v>1109</v>
      </c>
      <c r="C212" s="821" t="s">
        <v>1125</v>
      </c>
      <c r="D212" s="821" t="s">
        <v>1126</v>
      </c>
    </row>
    <row r="213" spans="1:4">
      <c r="A213" s="821">
        <v>212</v>
      </c>
      <c r="B213" s="821" t="s">
        <v>1109</v>
      </c>
      <c r="C213" s="821" t="s">
        <v>1127</v>
      </c>
      <c r="D213" s="821" t="s">
        <v>1128</v>
      </c>
    </row>
    <row r="214" spans="1:4">
      <c r="A214" s="821">
        <v>213</v>
      </c>
      <c r="B214" s="821" t="s">
        <v>1109</v>
      </c>
      <c r="C214" s="821" t="s">
        <v>1129</v>
      </c>
      <c r="D214" s="821" t="s">
        <v>1130</v>
      </c>
    </row>
    <row r="215" spans="1:4">
      <c r="A215" s="821">
        <v>214</v>
      </c>
      <c r="B215" s="821" t="s">
        <v>1131</v>
      </c>
      <c r="C215" s="821" t="s">
        <v>1133</v>
      </c>
      <c r="D215" s="821" t="s">
        <v>1134</v>
      </c>
    </row>
    <row r="216" spans="1:4">
      <c r="A216" s="821">
        <v>215</v>
      </c>
      <c r="B216" s="821" t="s">
        <v>1131</v>
      </c>
      <c r="C216" s="821" t="s">
        <v>1135</v>
      </c>
      <c r="D216" s="821" t="s">
        <v>1136</v>
      </c>
    </row>
    <row r="217" spans="1:4">
      <c r="A217" s="821">
        <v>216</v>
      </c>
      <c r="B217" s="821" t="s">
        <v>1131</v>
      </c>
      <c r="C217" s="821" t="s">
        <v>1137</v>
      </c>
      <c r="D217" s="821" t="s">
        <v>1138</v>
      </c>
    </row>
    <row r="218" spans="1:4">
      <c r="A218" s="821">
        <v>217</v>
      </c>
      <c r="B218" s="821" t="s">
        <v>1131</v>
      </c>
      <c r="C218" s="821" t="s">
        <v>1139</v>
      </c>
      <c r="D218" s="821" t="s">
        <v>1140</v>
      </c>
    </row>
    <row r="219" spans="1:4">
      <c r="A219" s="821">
        <v>218</v>
      </c>
      <c r="B219" s="821" t="s">
        <v>1131</v>
      </c>
      <c r="C219" s="821" t="s">
        <v>1141</v>
      </c>
      <c r="D219" s="821" t="s">
        <v>1142</v>
      </c>
    </row>
    <row r="220" spans="1:4">
      <c r="A220" s="821">
        <v>219</v>
      </c>
      <c r="B220" s="821" t="s">
        <v>1131</v>
      </c>
      <c r="C220" s="821" t="s">
        <v>1143</v>
      </c>
      <c r="D220" s="821" t="s">
        <v>1144</v>
      </c>
    </row>
    <row r="221" spans="1:4">
      <c r="A221" s="821">
        <v>220</v>
      </c>
      <c r="B221" s="821" t="s">
        <v>1131</v>
      </c>
      <c r="C221" s="821" t="s">
        <v>1131</v>
      </c>
      <c r="D221" s="821" t="s">
        <v>1132</v>
      </c>
    </row>
    <row r="222" spans="1:4">
      <c r="A222" s="821">
        <v>221</v>
      </c>
      <c r="B222" s="821" t="s">
        <v>1131</v>
      </c>
      <c r="C222" s="821" t="s">
        <v>1145</v>
      </c>
      <c r="D222" s="821" t="s">
        <v>1146</v>
      </c>
    </row>
    <row r="223" spans="1:4">
      <c r="A223" s="821">
        <v>222</v>
      </c>
      <c r="B223" s="821" t="s">
        <v>1147</v>
      </c>
      <c r="C223" s="821" t="s">
        <v>1147</v>
      </c>
      <c r="D223" s="821" t="s">
        <v>1148</v>
      </c>
    </row>
    <row r="224" spans="1:4">
      <c r="A224" s="821">
        <v>223</v>
      </c>
      <c r="B224" s="821" t="s">
        <v>1149</v>
      </c>
      <c r="C224" s="821" t="s">
        <v>1151</v>
      </c>
      <c r="D224" s="821" t="s">
        <v>1152</v>
      </c>
    </row>
    <row r="225" spans="1:4">
      <c r="A225" s="821">
        <v>224</v>
      </c>
      <c r="B225" s="821" t="s">
        <v>1149</v>
      </c>
      <c r="C225" s="821" t="s">
        <v>1153</v>
      </c>
      <c r="D225" s="821" t="s">
        <v>1154</v>
      </c>
    </row>
    <row r="226" spans="1:4">
      <c r="A226" s="821">
        <v>225</v>
      </c>
      <c r="B226" s="821" t="s">
        <v>1149</v>
      </c>
      <c r="C226" s="821" t="s">
        <v>1155</v>
      </c>
      <c r="D226" s="821" t="s">
        <v>1156</v>
      </c>
    </row>
    <row r="227" spans="1:4">
      <c r="A227" s="821">
        <v>226</v>
      </c>
      <c r="B227" s="821" t="s">
        <v>1149</v>
      </c>
      <c r="C227" s="821" t="s">
        <v>1157</v>
      </c>
      <c r="D227" s="821" t="s">
        <v>1158</v>
      </c>
    </row>
    <row r="228" spans="1:4">
      <c r="A228" s="821">
        <v>227</v>
      </c>
      <c r="B228" s="821" t="s">
        <v>1149</v>
      </c>
      <c r="C228" s="821" t="s">
        <v>1159</v>
      </c>
      <c r="D228" s="821" t="s">
        <v>1160</v>
      </c>
    </row>
    <row r="229" spans="1:4">
      <c r="A229" s="821">
        <v>228</v>
      </c>
      <c r="B229" s="821" t="s">
        <v>1149</v>
      </c>
      <c r="C229" s="821" t="s">
        <v>1161</v>
      </c>
      <c r="D229" s="821" t="s">
        <v>1162</v>
      </c>
    </row>
    <row r="230" spans="1:4">
      <c r="A230" s="821">
        <v>229</v>
      </c>
      <c r="B230" s="821" t="s">
        <v>1149</v>
      </c>
      <c r="C230" s="821" t="s">
        <v>1163</v>
      </c>
      <c r="D230" s="821" t="s">
        <v>1164</v>
      </c>
    </row>
    <row r="231" spans="1:4">
      <c r="A231" s="821">
        <v>230</v>
      </c>
      <c r="B231" s="821" t="s">
        <v>1149</v>
      </c>
      <c r="C231" s="821" t="s">
        <v>1165</v>
      </c>
      <c r="D231" s="821" t="s">
        <v>1166</v>
      </c>
    </row>
    <row r="232" spans="1:4">
      <c r="A232" s="821">
        <v>231</v>
      </c>
      <c r="B232" s="821" t="s">
        <v>1149</v>
      </c>
      <c r="C232" s="821" t="s">
        <v>1149</v>
      </c>
      <c r="D232" s="821" t="s">
        <v>1150</v>
      </c>
    </row>
    <row r="233" spans="1:4">
      <c r="A233" s="821">
        <v>232</v>
      </c>
      <c r="B233" s="821" t="s">
        <v>1149</v>
      </c>
      <c r="C233" s="821" t="s">
        <v>1167</v>
      </c>
      <c r="D233" s="821" t="s">
        <v>1168</v>
      </c>
    </row>
    <row r="234" spans="1:4">
      <c r="A234" s="821">
        <v>233</v>
      </c>
      <c r="B234" s="821" t="s">
        <v>1169</v>
      </c>
      <c r="C234" s="821" t="s">
        <v>1171</v>
      </c>
      <c r="D234" s="821" t="s">
        <v>1172</v>
      </c>
    </row>
    <row r="235" spans="1:4">
      <c r="A235" s="821">
        <v>234</v>
      </c>
      <c r="B235" s="821" t="s">
        <v>1169</v>
      </c>
      <c r="C235" s="821" t="s">
        <v>1173</v>
      </c>
      <c r="D235" s="821" t="s">
        <v>1174</v>
      </c>
    </row>
    <row r="236" spans="1:4">
      <c r="A236" s="821">
        <v>235</v>
      </c>
      <c r="B236" s="821" t="s">
        <v>1169</v>
      </c>
      <c r="C236" s="821" t="s">
        <v>1175</v>
      </c>
      <c r="D236" s="821" t="s">
        <v>1176</v>
      </c>
    </row>
    <row r="237" spans="1:4">
      <c r="A237" s="821">
        <v>236</v>
      </c>
      <c r="B237" s="821" t="s">
        <v>1169</v>
      </c>
      <c r="C237" s="821" t="s">
        <v>1177</v>
      </c>
      <c r="D237" s="821" t="s">
        <v>1178</v>
      </c>
    </row>
    <row r="238" spans="1:4">
      <c r="A238" s="821">
        <v>237</v>
      </c>
      <c r="B238" s="821" t="s">
        <v>1169</v>
      </c>
      <c r="C238" s="821" t="s">
        <v>1179</v>
      </c>
      <c r="D238" s="821" t="s">
        <v>1180</v>
      </c>
    </row>
    <row r="239" spans="1:4">
      <c r="A239" s="821">
        <v>238</v>
      </c>
      <c r="B239" s="821" t="s">
        <v>1169</v>
      </c>
      <c r="C239" s="821" t="s">
        <v>1169</v>
      </c>
      <c r="D239" s="821" t="s">
        <v>1170</v>
      </c>
    </row>
    <row r="240" spans="1:4">
      <c r="A240" s="821">
        <v>239</v>
      </c>
      <c r="B240" s="821" t="s">
        <v>1169</v>
      </c>
      <c r="C240" s="821" t="s">
        <v>1181</v>
      </c>
      <c r="D240" s="821" t="s">
        <v>1182</v>
      </c>
    </row>
    <row r="241" spans="1:4">
      <c r="A241" s="821">
        <v>240</v>
      </c>
      <c r="B241" s="821" t="s">
        <v>1169</v>
      </c>
      <c r="C241" s="821" t="s">
        <v>1183</v>
      </c>
      <c r="D241" s="821" t="s">
        <v>1184</v>
      </c>
    </row>
    <row r="242" spans="1:4">
      <c r="A242" s="821">
        <v>241</v>
      </c>
      <c r="B242" s="821" t="s">
        <v>1185</v>
      </c>
      <c r="C242" s="821" t="s">
        <v>1187</v>
      </c>
      <c r="D242" s="821" t="s">
        <v>1188</v>
      </c>
    </row>
    <row r="243" spans="1:4">
      <c r="A243" s="821">
        <v>242</v>
      </c>
      <c r="B243" s="821" t="s">
        <v>1185</v>
      </c>
      <c r="C243" s="821" t="s">
        <v>1189</v>
      </c>
      <c r="D243" s="821" t="s">
        <v>1190</v>
      </c>
    </row>
    <row r="244" spans="1:4">
      <c r="A244" s="821">
        <v>243</v>
      </c>
      <c r="B244" s="821" t="s">
        <v>1185</v>
      </c>
      <c r="C244" s="821" t="s">
        <v>1191</v>
      </c>
      <c r="D244" s="821" t="s">
        <v>1192</v>
      </c>
    </row>
    <row r="245" spans="1:4">
      <c r="A245" s="821">
        <v>244</v>
      </c>
      <c r="B245" s="821" t="s">
        <v>1185</v>
      </c>
      <c r="C245" s="821" t="s">
        <v>1193</v>
      </c>
      <c r="D245" s="821" t="s">
        <v>1194</v>
      </c>
    </row>
    <row r="246" spans="1:4">
      <c r="A246" s="821">
        <v>245</v>
      </c>
      <c r="B246" s="821" t="s">
        <v>1185</v>
      </c>
      <c r="C246" s="821" t="s">
        <v>1195</v>
      </c>
      <c r="D246" s="821" t="s">
        <v>1196</v>
      </c>
    </row>
    <row r="247" spans="1:4">
      <c r="A247" s="821">
        <v>246</v>
      </c>
      <c r="B247" s="821" t="s">
        <v>1185</v>
      </c>
      <c r="C247" s="821" t="s">
        <v>1185</v>
      </c>
      <c r="D247" s="821" t="s">
        <v>1186</v>
      </c>
    </row>
    <row r="248" spans="1:4">
      <c r="A248" s="821">
        <v>247</v>
      </c>
      <c r="B248" s="821" t="s">
        <v>1197</v>
      </c>
      <c r="C248" s="821" t="s">
        <v>1197</v>
      </c>
      <c r="D248" s="821" t="s">
        <v>1198</v>
      </c>
    </row>
    <row r="249" spans="1:4">
      <c r="A249" s="821">
        <v>248</v>
      </c>
      <c r="B249" s="821" t="s">
        <v>1199</v>
      </c>
      <c r="C249" s="821" t="s">
        <v>1199</v>
      </c>
      <c r="D249" s="821" t="s">
        <v>1200</v>
      </c>
    </row>
    <row r="250" spans="1:4">
      <c r="A250" s="821">
        <v>249</v>
      </c>
      <c r="B250" s="821" t="s">
        <v>1201</v>
      </c>
      <c r="C250" s="821" t="s">
        <v>1203</v>
      </c>
      <c r="D250" s="821" t="s">
        <v>1204</v>
      </c>
    </row>
    <row r="251" spans="1:4">
      <c r="A251" s="821">
        <v>250</v>
      </c>
      <c r="B251" s="821" t="s">
        <v>1201</v>
      </c>
      <c r="C251" s="821" t="s">
        <v>1205</v>
      </c>
      <c r="D251" s="821" t="s">
        <v>1206</v>
      </c>
    </row>
    <row r="252" spans="1:4">
      <c r="A252" s="821">
        <v>251</v>
      </c>
      <c r="B252" s="821" t="s">
        <v>1201</v>
      </c>
      <c r="C252" s="821" t="s">
        <v>1207</v>
      </c>
      <c r="D252" s="821" t="s">
        <v>1208</v>
      </c>
    </row>
    <row r="253" spans="1:4">
      <c r="A253" s="821">
        <v>252</v>
      </c>
      <c r="B253" s="821" t="s">
        <v>1201</v>
      </c>
      <c r="C253" s="821" t="s">
        <v>1209</v>
      </c>
      <c r="D253" s="821" t="s">
        <v>1210</v>
      </c>
    </row>
    <row r="254" spans="1:4">
      <c r="A254" s="821">
        <v>253</v>
      </c>
      <c r="B254" s="821" t="s">
        <v>1201</v>
      </c>
      <c r="C254" s="821" t="s">
        <v>1211</v>
      </c>
      <c r="D254" s="821" t="s">
        <v>1212</v>
      </c>
    </row>
    <row r="255" spans="1:4">
      <c r="A255" s="821">
        <v>254</v>
      </c>
      <c r="B255" s="821" t="s">
        <v>1201</v>
      </c>
      <c r="C255" s="821" t="s">
        <v>1213</v>
      </c>
      <c r="D255" s="821" t="s">
        <v>1214</v>
      </c>
    </row>
    <row r="256" spans="1:4">
      <c r="A256" s="821">
        <v>255</v>
      </c>
      <c r="B256" s="821" t="s">
        <v>1201</v>
      </c>
      <c r="C256" s="821" t="s">
        <v>1215</v>
      </c>
      <c r="D256" s="821" t="s">
        <v>1216</v>
      </c>
    </row>
    <row r="257" spans="1:4">
      <c r="A257" s="821">
        <v>256</v>
      </c>
      <c r="B257" s="821" t="s">
        <v>1201</v>
      </c>
      <c r="C257" s="821" t="s">
        <v>1201</v>
      </c>
      <c r="D257" s="821" t="s">
        <v>1202</v>
      </c>
    </row>
    <row r="258" spans="1:4">
      <c r="A258" s="821">
        <v>257</v>
      </c>
      <c r="B258" s="821" t="s">
        <v>1201</v>
      </c>
      <c r="C258" s="821" t="s">
        <v>1217</v>
      </c>
      <c r="D258" s="821" t="s">
        <v>1218</v>
      </c>
    </row>
    <row r="259" spans="1:4">
      <c r="A259" s="821">
        <v>258</v>
      </c>
      <c r="B259" s="821" t="s">
        <v>1219</v>
      </c>
      <c r="C259" s="821" t="s">
        <v>1221</v>
      </c>
      <c r="D259" s="821" t="s">
        <v>1222</v>
      </c>
    </row>
    <row r="260" spans="1:4">
      <c r="A260" s="821">
        <v>259</v>
      </c>
      <c r="B260" s="821" t="s">
        <v>1219</v>
      </c>
      <c r="C260" s="821" t="s">
        <v>1223</v>
      </c>
      <c r="D260" s="821" t="s">
        <v>1224</v>
      </c>
    </row>
    <row r="261" spans="1:4">
      <c r="A261" s="821">
        <v>260</v>
      </c>
      <c r="B261" s="821" t="s">
        <v>1219</v>
      </c>
      <c r="C261" s="821" t="s">
        <v>1225</v>
      </c>
      <c r="D261" s="821" t="s">
        <v>1226</v>
      </c>
    </row>
    <row r="262" spans="1:4">
      <c r="A262" s="821">
        <v>261</v>
      </c>
      <c r="B262" s="821" t="s">
        <v>1219</v>
      </c>
      <c r="C262" s="821" t="s">
        <v>1227</v>
      </c>
      <c r="D262" s="821" t="s">
        <v>1228</v>
      </c>
    </row>
    <row r="263" spans="1:4">
      <c r="A263" s="821">
        <v>262</v>
      </c>
      <c r="B263" s="821" t="s">
        <v>1219</v>
      </c>
      <c r="C263" s="821" t="s">
        <v>1229</v>
      </c>
      <c r="D263" s="821" t="s">
        <v>1230</v>
      </c>
    </row>
    <row r="264" spans="1:4">
      <c r="A264" s="821">
        <v>263</v>
      </c>
      <c r="B264" s="821" t="s">
        <v>1219</v>
      </c>
      <c r="C264" s="821" t="s">
        <v>1231</v>
      </c>
      <c r="D264" s="821" t="s">
        <v>1232</v>
      </c>
    </row>
    <row r="265" spans="1:4">
      <c r="A265" s="821">
        <v>264</v>
      </c>
      <c r="B265" s="821" t="s">
        <v>1219</v>
      </c>
      <c r="C265" s="821" t="s">
        <v>1233</v>
      </c>
      <c r="D265" s="821" t="s">
        <v>1234</v>
      </c>
    </row>
    <row r="266" spans="1:4">
      <c r="A266" s="821">
        <v>265</v>
      </c>
      <c r="B266" s="821" t="s">
        <v>1219</v>
      </c>
      <c r="C266" s="821" t="s">
        <v>1235</v>
      </c>
      <c r="D266" s="821" t="s">
        <v>1236</v>
      </c>
    </row>
    <row r="267" spans="1:4">
      <c r="A267" s="821">
        <v>266</v>
      </c>
      <c r="B267" s="821" t="s">
        <v>1219</v>
      </c>
      <c r="C267" s="821" t="s">
        <v>1237</v>
      </c>
      <c r="D267" s="821" t="s">
        <v>1238</v>
      </c>
    </row>
    <row r="268" spans="1:4">
      <c r="A268" s="821">
        <v>267</v>
      </c>
      <c r="B268" s="821" t="s">
        <v>1219</v>
      </c>
      <c r="C268" s="821" t="s">
        <v>1239</v>
      </c>
      <c r="D268" s="821" t="s">
        <v>1240</v>
      </c>
    </row>
    <row r="269" spans="1:4">
      <c r="A269" s="821">
        <v>268</v>
      </c>
      <c r="B269" s="821" t="s">
        <v>1219</v>
      </c>
      <c r="C269" s="821" t="s">
        <v>1241</v>
      </c>
      <c r="D269" s="821" t="s">
        <v>1242</v>
      </c>
    </row>
    <row r="270" spans="1:4">
      <c r="A270" s="821">
        <v>269</v>
      </c>
      <c r="B270" s="821" t="s">
        <v>1219</v>
      </c>
      <c r="C270" s="821" t="s">
        <v>1219</v>
      </c>
      <c r="D270" s="821" t="s">
        <v>1220</v>
      </c>
    </row>
    <row r="271" spans="1:4">
      <c r="A271" s="821">
        <v>270</v>
      </c>
      <c r="B271" s="821" t="s">
        <v>1243</v>
      </c>
      <c r="C271" s="821" t="s">
        <v>1243</v>
      </c>
      <c r="D271" s="821" t="s">
        <v>1244</v>
      </c>
    </row>
    <row r="272" spans="1:4">
      <c r="A272" s="821">
        <v>271</v>
      </c>
      <c r="B272" s="821" t="s">
        <v>1245</v>
      </c>
      <c r="C272" s="821" t="s">
        <v>1245</v>
      </c>
      <c r="D272" s="821" t="s">
        <v>1246</v>
      </c>
    </row>
    <row r="273" spans="1:4">
      <c r="A273" s="821">
        <v>272</v>
      </c>
      <c r="B273" s="821" t="s">
        <v>1247</v>
      </c>
      <c r="C273" s="821" t="s">
        <v>1247</v>
      </c>
      <c r="D273" s="821" t="s">
        <v>1248</v>
      </c>
    </row>
    <row r="274" spans="1:4">
      <c r="A274" s="821">
        <v>273</v>
      </c>
      <c r="B274" s="821" t="s">
        <v>1249</v>
      </c>
      <c r="C274" s="821" t="s">
        <v>1249</v>
      </c>
      <c r="D274" s="821" t="s">
        <v>1250</v>
      </c>
    </row>
    <row r="275" spans="1:4">
      <c r="A275" s="821">
        <v>274</v>
      </c>
      <c r="B275" s="821" t="s">
        <v>1251</v>
      </c>
      <c r="C275" s="821" t="s">
        <v>1251</v>
      </c>
      <c r="D275" s="821" t="s">
        <v>1252</v>
      </c>
    </row>
    <row r="276" spans="1:4">
      <c r="A276" s="821">
        <v>275</v>
      </c>
      <c r="B276" s="821" t="s">
        <v>1253</v>
      </c>
      <c r="C276" s="821" t="s">
        <v>1253</v>
      </c>
      <c r="D276" s="821" t="s">
        <v>1254</v>
      </c>
    </row>
    <row r="277" spans="1:4">
      <c r="A277" s="821">
        <v>276</v>
      </c>
      <c r="B277" s="821" t="s">
        <v>1255</v>
      </c>
      <c r="C277" s="821" t="s">
        <v>1255</v>
      </c>
      <c r="D277" s="821" t="s">
        <v>1256</v>
      </c>
    </row>
    <row r="278" spans="1:4">
      <c r="A278" s="821">
        <v>277</v>
      </c>
      <c r="B278" s="821" t="s">
        <v>1257</v>
      </c>
      <c r="C278" s="821" t="s">
        <v>1257</v>
      </c>
      <c r="D278" s="821" t="s">
        <v>1258</v>
      </c>
    </row>
    <row r="279" spans="1:4">
      <c r="A279" s="821">
        <v>278</v>
      </c>
      <c r="B279" s="821" t="s">
        <v>1259</v>
      </c>
      <c r="C279" s="821" t="s">
        <v>1259</v>
      </c>
      <c r="D279" s="821" t="s">
        <v>1260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47" t="s">
        <v>401</v>
      </c>
      <c r="E4" s="948"/>
      <c r="F4" s="948"/>
      <c r="G4" s="948"/>
      <c r="H4" s="949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50"/>
      <c r="E6" s="950"/>
      <c r="F6" s="951" t="s">
        <v>74</v>
      </c>
      <c r="G6" s="951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8" t="s">
        <v>16</v>
      </c>
      <c r="E8" s="938"/>
      <c r="F8" s="938" t="s">
        <v>402</v>
      </c>
      <c r="G8" s="938"/>
      <c r="H8" s="938"/>
      <c r="I8" s="952" t="s">
        <v>403</v>
      </c>
      <c r="J8" s="952"/>
      <c r="K8" s="952"/>
      <c r="L8" s="952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43" t="s">
        <v>82</v>
      </c>
      <c r="G9" s="944"/>
      <c r="H9" s="338" t="s">
        <v>404</v>
      </c>
      <c r="I9" s="945" t="s">
        <v>82</v>
      </c>
      <c r="J9" s="945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46" t="s">
        <v>50</v>
      </c>
      <c r="G10" s="946"/>
      <c r="H10" s="451" t="s">
        <v>51</v>
      </c>
      <c r="I10" s="946" t="s">
        <v>63</v>
      </c>
      <c r="J10" s="946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8" t="s">
        <v>409</v>
      </c>
      <c r="C12" s="937"/>
      <c r="D12" s="938">
        <v>1</v>
      </c>
      <c r="E12" s="939" t="s">
        <v>1830</v>
      </c>
      <c r="F12" s="899"/>
      <c r="G12" s="883">
        <v>0</v>
      </c>
      <c r="H12" s="454"/>
      <c r="I12" s="347"/>
      <c r="J12" s="491" t="s">
        <v>482</v>
      </c>
      <c r="K12" s="758"/>
      <c r="L12" s="363"/>
      <c r="M12" s="830">
        <f>mergeValue(H12)</f>
        <v>0</v>
      </c>
      <c r="N12" s="766"/>
      <c r="O12" s="766"/>
      <c r="P12" s="830" t="str">
        <f>IF(ISERROR(MATCH(Q12,MODesc,0)),"n","y")</f>
        <v>n</v>
      </c>
      <c r="Q12" s="766" t="s">
        <v>1830</v>
      </c>
      <c r="R12" s="830" t="str">
        <f>K12&amp;"("&amp;L12&amp;")"</f>
        <v>()</v>
      </c>
      <c r="S12" s="828"/>
      <c r="T12" s="828"/>
      <c r="U12" s="345"/>
      <c r="V12" s="828"/>
      <c r="W12" s="828"/>
      <c r="X12" s="828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8" t="s">
        <v>409</v>
      </c>
      <c r="C13" s="937"/>
      <c r="D13" s="938"/>
      <c r="E13" s="940"/>
      <c r="F13" s="941"/>
      <c r="G13" s="938">
        <v>1</v>
      </c>
      <c r="H13" s="935" t="s">
        <v>1253</v>
      </c>
      <c r="I13" s="347"/>
      <c r="J13" s="491" t="s">
        <v>482</v>
      </c>
      <c r="K13" s="758"/>
      <c r="L13" s="363"/>
      <c r="M13" s="830" t="str">
        <f>mergeValue(H13)</f>
        <v>город Нижний Новгород</v>
      </c>
      <c r="N13" s="766"/>
      <c r="O13" s="766"/>
      <c r="P13" s="766"/>
      <c r="Q13" s="766"/>
      <c r="R13" s="830" t="str">
        <f>K13&amp;"("&amp;L13&amp;")"</f>
        <v>()</v>
      </c>
      <c r="S13" s="828"/>
      <c r="T13" s="828"/>
      <c r="U13" s="345"/>
      <c r="V13" s="828"/>
      <c r="W13" s="828"/>
      <c r="X13" s="828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8" t="s">
        <v>409</v>
      </c>
      <c r="C14" s="937"/>
      <c r="D14" s="938"/>
      <c r="E14" s="940"/>
      <c r="F14" s="942"/>
      <c r="G14" s="938"/>
      <c r="H14" s="936"/>
      <c r="I14" s="903"/>
      <c r="J14" s="883">
        <v>1</v>
      </c>
      <c r="K14" s="898" t="s">
        <v>1253</v>
      </c>
      <c r="L14" s="344" t="s">
        <v>1254</v>
      </c>
      <c r="M14" s="830" t="str">
        <f>mergeValue(H14)</f>
        <v>город Нижний Новгород</v>
      </c>
      <c r="N14" s="766"/>
      <c r="O14" s="766"/>
      <c r="P14" s="766"/>
      <c r="Q14" s="766"/>
      <c r="R14" s="830" t="str">
        <f>K14&amp;" ("&amp;L14&amp;")"</f>
        <v>город Нижний Новгород (22701000)</v>
      </c>
      <c r="S14" s="828"/>
      <c r="T14" s="828"/>
      <c r="U14" s="345"/>
      <c r="V14" s="828"/>
      <c r="W14" s="828"/>
      <c r="X14" s="828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47" t="s">
        <v>558</v>
      </c>
      <c r="E5" s="948"/>
      <c r="F5" s="948"/>
      <c r="G5" s="948"/>
      <c r="H5" s="948"/>
      <c r="I5" s="948"/>
      <c r="J5" s="949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73"/>
      <c r="E6" s="974"/>
      <c r="F6" s="974"/>
      <c r="G6" s="974"/>
      <c r="H6" s="974"/>
      <c r="I6" s="974"/>
      <c r="J6" s="975"/>
    </row>
    <row r="7" spans="1:20" s="598" customFormat="1" ht="5.25" hidden="1">
      <c r="A7" s="407"/>
      <c r="B7" s="407"/>
      <c r="E7" s="976"/>
      <c r="F7" s="976"/>
      <c r="G7" s="972"/>
      <c r="H7" s="972"/>
      <c r="I7" s="972"/>
      <c r="J7" s="972"/>
    </row>
    <row r="8" spans="1:20" s="598" customFormat="1" ht="5.25" hidden="1">
      <c r="A8" s="407"/>
      <c r="B8" s="407"/>
      <c r="E8" s="976"/>
      <c r="F8" s="976"/>
      <c r="G8" s="972"/>
      <c r="H8" s="972"/>
      <c r="I8" s="972"/>
      <c r="J8" s="972"/>
    </row>
    <row r="9" spans="1:20" s="598" customFormat="1" ht="5.25" hidden="1">
      <c r="A9" s="407"/>
      <c r="B9" s="407"/>
      <c r="E9" s="976"/>
      <c r="F9" s="976"/>
      <c r="G9" s="972"/>
      <c r="H9" s="972"/>
      <c r="I9" s="972"/>
      <c r="J9" s="972"/>
    </row>
    <row r="10" spans="1:20" s="598" customFormat="1" ht="5.25" hidden="1">
      <c r="A10" s="407"/>
      <c r="B10" s="407"/>
      <c r="E10" s="976"/>
      <c r="F10" s="976"/>
      <c r="G10" s="972"/>
      <c r="H10" s="972"/>
      <c r="I10" s="972"/>
      <c r="J10" s="972"/>
    </row>
    <row r="11" spans="1:20" s="179" customFormat="1" ht="18.75">
      <c r="A11" s="407"/>
      <c r="B11" s="407"/>
      <c r="D11" s="162"/>
      <c r="E11" s="978" t="s">
        <v>576</v>
      </c>
      <c r="F11" s="978"/>
      <c r="G11" s="905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77"/>
      <c r="F12" s="977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71"/>
      <c r="F13" s="971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70" t="s">
        <v>82</v>
      </c>
      <c r="E17" s="970" t="s">
        <v>279</v>
      </c>
      <c r="F17" s="970" t="s">
        <v>71</v>
      </c>
      <c r="G17" s="970" t="s">
        <v>422</v>
      </c>
      <c r="H17" s="970" t="s">
        <v>82</v>
      </c>
      <c r="I17" s="970"/>
      <c r="J17" s="970" t="s">
        <v>21</v>
      </c>
      <c r="K17" s="979" t="s">
        <v>454</v>
      </c>
      <c r="L17" s="979"/>
      <c r="M17" s="979"/>
      <c r="N17" s="979"/>
      <c r="O17" s="979" t="s">
        <v>559</v>
      </c>
      <c r="P17" s="979"/>
      <c r="Q17" s="979"/>
      <c r="R17" s="979"/>
      <c r="S17" s="970" t="s">
        <v>228</v>
      </c>
    </row>
    <row r="18" spans="1:20" ht="30.75" customHeight="1">
      <c r="D18" s="970"/>
      <c r="E18" s="970"/>
      <c r="F18" s="970"/>
      <c r="G18" s="970"/>
      <c r="H18" s="970"/>
      <c r="I18" s="970"/>
      <c r="J18" s="970"/>
      <c r="K18" s="115" t="s">
        <v>282</v>
      </c>
      <c r="L18" s="970" t="s">
        <v>82</v>
      </c>
      <c r="M18" s="970"/>
      <c r="N18" s="115" t="s">
        <v>214</v>
      </c>
      <c r="O18" s="115" t="s">
        <v>282</v>
      </c>
      <c r="P18" s="970" t="s">
        <v>82</v>
      </c>
      <c r="Q18" s="970"/>
      <c r="R18" s="115" t="s">
        <v>214</v>
      </c>
      <c r="S18" s="970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80" t="s">
        <v>63</v>
      </c>
      <c r="I19" s="980"/>
      <c r="J19" s="40" t="s">
        <v>64</v>
      </c>
      <c r="K19" s="40" t="s">
        <v>169</v>
      </c>
      <c r="L19" s="980" t="s">
        <v>170</v>
      </c>
      <c r="M19" s="980"/>
      <c r="N19" s="40" t="s">
        <v>193</v>
      </c>
      <c r="O19" s="40" t="s">
        <v>194</v>
      </c>
      <c r="P19" s="980" t="s">
        <v>195</v>
      </c>
      <c r="Q19" s="980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17.100000000000001" customHeight="1">
      <c r="A21" s="281">
        <v>5</v>
      </c>
      <c r="C21" s="401"/>
      <c r="D21" s="957">
        <v>1</v>
      </c>
      <c r="E21" s="963" t="s">
        <v>564</v>
      </c>
      <c r="F21" s="966" t="s">
        <v>702</v>
      </c>
      <c r="G21" s="969" t="s">
        <v>74</v>
      </c>
      <c r="H21" s="957"/>
      <c r="I21" s="957">
        <v>1</v>
      </c>
      <c r="J21" s="959" t="s">
        <v>1831</v>
      </c>
      <c r="K21" s="955" t="s">
        <v>75</v>
      </c>
      <c r="L21" s="962"/>
      <c r="M21" s="962" t="s">
        <v>83</v>
      </c>
      <c r="N21" s="953"/>
      <c r="O21" s="955" t="s">
        <v>75</v>
      </c>
      <c r="P21" s="895"/>
      <c r="Q21" s="895" t="s">
        <v>83</v>
      </c>
      <c r="R21" s="906"/>
      <c r="S21" s="889"/>
    </row>
    <row r="22" spans="1:20" s="882" customFormat="1" ht="17.100000000000001" customHeight="1">
      <c r="A22" s="281"/>
      <c r="C22" s="179"/>
      <c r="D22" s="958"/>
      <c r="E22" s="964"/>
      <c r="F22" s="967"/>
      <c r="G22" s="956"/>
      <c r="H22" s="958"/>
      <c r="I22" s="958"/>
      <c r="J22" s="960"/>
      <c r="K22" s="956"/>
      <c r="L22" s="958"/>
      <c r="M22" s="958"/>
      <c r="N22" s="954"/>
      <c r="O22" s="956"/>
      <c r="P22" s="305"/>
      <c r="Q22" s="119"/>
      <c r="R22" s="119"/>
      <c r="S22" s="120"/>
    </row>
    <row r="23" spans="1:20" s="882" customFormat="1" ht="17.100000000000001" customHeight="1">
      <c r="A23" s="281"/>
      <c r="C23" s="179"/>
      <c r="D23" s="958"/>
      <c r="E23" s="964"/>
      <c r="F23" s="967"/>
      <c r="G23" s="956"/>
      <c r="H23" s="958"/>
      <c r="I23" s="958"/>
      <c r="J23" s="961"/>
      <c r="K23" s="956"/>
      <c r="L23" s="118"/>
      <c r="M23" s="119"/>
      <c r="N23" s="119"/>
      <c r="O23" s="119"/>
      <c r="P23" s="119"/>
      <c r="Q23" s="119"/>
      <c r="R23" s="119"/>
      <c r="S23" s="120"/>
    </row>
    <row r="24" spans="1:20" s="882" customFormat="1" ht="15" customHeight="1">
      <c r="A24" s="281"/>
      <c r="C24" s="179"/>
      <c r="D24" s="958"/>
      <c r="E24" s="965"/>
      <c r="F24" s="968"/>
      <c r="G24" s="956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6"/>
    <col min="12" max="12" width="11.140625" style="766" customWidth="1"/>
    <col min="13" max="20" width="10.5703125" style="766"/>
    <col min="21" max="16384" width="10.5703125" style="742"/>
  </cols>
  <sheetData>
    <row r="1" spans="1:20" ht="3" customHeight="1">
      <c r="A1" s="769" t="s">
        <v>195</v>
      </c>
    </row>
    <row r="2" spans="1:20" ht="22.5">
      <c r="F2" s="982" t="s">
        <v>460</v>
      </c>
      <c r="G2" s="983"/>
      <c r="H2" s="984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5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781" t="s">
        <v>82</v>
      </c>
      <c r="G5" s="793" t="s">
        <v>433</v>
      </c>
      <c r="H5" s="780" t="s">
        <v>424</v>
      </c>
      <c r="I5" s="985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791">
        <v>1</v>
      </c>
      <c r="G7" s="799" t="s">
        <v>461</v>
      </c>
      <c r="H7" s="779" t="str">
        <f>IF(dateCh="","",dateCh)</f>
        <v>06.10.2021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6">
        <v>1</v>
      </c>
      <c r="B8" s="768"/>
      <c r="C8" s="768"/>
      <c r="D8" s="768"/>
      <c r="F8" s="791" t="str">
        <f>"2." &amp;mergeValue(A8)</f>
        <v>2.1</v>
      </c>
      <c r="G8" s="799" t="s">
        <v>463</v>
      </c>
      <c r="H8" s="779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6"/>
      <c r="B9" s="768"/>
      <c r="C9" s="768"/>
      <c r="D9" s="768"/>
      <c r="F9" s="791" t="str">
        <f>"3." &amp;mergeValue(A9)</f>
        <v>3.1</v>
      </c>
      <c r="G9" s="799" t="s">
        <v>464</v>
      </c>
      <c r="H9" s="779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6"/>
      <c r="B10" s="768"/>
      <c r="C10" s="768"/>
      <c r="D10" s="768"/>
      <c r="F10" s="791" t="str">
        <f>"4."&amp;mergeValue(A10)</f>
        <v>4.1</v>
      </c>
      <c r="G10" s="799" t="s">
        <v>465</v>
      </c>
      <c r="H10" s="78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6"/>
      <c r="B11" s="986">
        <v>1</v>
      </c>
      <c r="C11" s="795"/>
      <c r="D11" s="795"/>
      <c r="F11" s="791" t="str">
        <f>"4."&amp;mergeValue(A11) &amp;"."&amp;mergeValue(B11)</f>
        <v>4.1.1</v>
      </c>
      <c r="G11" s="786" t="s">
        <v>553</v>
      </c>
      <c r="H11" s="779" t="str">
        <f>IF(region_name="","",region_name)</f>
        <v>Нижегородская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6"/>
      <c r="B12" s="986"/>
      <c r="C12" s="986">
        <v>1</v>
      </c>
      <c r="D12" s="795"/>
      <c r="F12" s="791" t="str">
        <f>"4."&amp;mergeValue(A12) &amp;"."&amp;mergeValue(B12)&amp;"."&amp;mergeValue(C12)</f>
        <v>4.1.1.1</v>
      </c>
      <c r="G12" s="794" t="s">
        <v>466</v>
      </c>
      <c r="H12" s="779" t="str">
        <f>IF(Территории!H13="","","" &amp; Территории!H13 &amp; "")</f>
        <v>город Нижний Новгород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6"/>
      <c r="B13" s="986"/>
      <c r="C13" s="986"/>
      <c r="D13" s="795">
        <v>1</v>
      </c>
      <c r="F13" s="791" t="str">
        <f>"4."&amp;mergeValue(A13) &amp;"."&amp;mergeValue(B13)&amp;"."&amp;mergeValue(C13)&amp;"."&amp;mergeValue(D13)</f>
        <v>4.1.1.1.1</v>
      </c>
      <c r="G13" s="802" t="s">
        <v>467</v>
      </c>
      <c r="H13" s="779" t="str">
        <f>IF(Территории!R14="","","" &amp; Территории!R14 &amp; "")</f>
        <v>город Нижний Новгород (22701000)</v>
      </c>
      <c r="I13" s="886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1" t="s">
        <v>554</v>
      </c>
      <c r="H15" s="981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7"/>
    <col min="12" max="16384" width="10.5703125" style="742"/>
  </cols>
  <sheetData>
    <row r="1" spans="1:17" hidden="1">
      <c r="N1" s="797"/>
      <c r="O1" s="797"/>
      <c r="Q1" s="797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7" t="s">
        <v>609</v>
      </c>
      <c r="E5" s="987"/>
      <c r="F5" s="987"/>
      <c r="G5" s="987"/>
      <c r="H5" s="804"/>
    </row>
    <row r="6" spans="1:17" ht="3" customHeight="1">
      <c r="C6" s="750"/>
      <c r="D6" s="743"/>
      <c r="E6" s="749"/>
      <c r="F6" s="749"/>
      <c r="G6" s="748"/>
      <c r="H6" s="772"/>
    </row>
    <row r="7" spans="1:17">
      <c r="C7" s="750"/>
      <c r="D7" s="988" t="s">
        <v>430</v>
      </c>
      <c r="E7" s="988"/>
      <c r="F7" s="988"/>
      <c r="G7" s="988"/>
      <c r="H7" s="989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9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1"/>
      <c r="C10" s="750"/>
      <c r="D10" s="762" t="s">
        <v>83</v>
      </c>
      <c r="E10" s="805" t="s">
        <v>586</v>
      </c>
      <c r="F10" s="907" t="s">
        <v>1832</v>
      </c>
      <c r="G10" s="908" t="s">
        <v>1834</v>
      </c>
      <c r="H10" s="990" t="s">
        <v>587</v>
      </c>
    </row>
    <row r="11" spans="1:17" ht="21" customHeight="1">
      <c r="A11" s="771"/>
      <c r="C11" s="750"/>
      <c r="D11" s="762" t="s">
        <v>49</v>
      </c>
      <c r="E11" s="805" t="s">
        <v>588</v>
      </c>
      <c r="F11" s="854" t="s">
        <v>1833</v>
      </c>
      <c r="G11" s="908" t="s">
        <v>1834</v>
      </c>
      <c r="H11" s="991"/>
    </row>
    <row r="12" spans="1:17" ht="21" customHeight="1">
      <c r="A12" s="753"/>
      <c r="C12" s="746"/>
      <c r="D12" s="762" t="s">
        <v>50</v>
      </c>
      <c r="E12" s="805" t="s">
        <v>589</v>
      </c>
      <c r="F12" s="854" t="s">
        <v>1833</v>
      </c>
      <c r="G12" s="908" t="s">
        <v>1834</v>
      </c>
      <c r="H12" s="991"/>
      <c r="I12" s="767"/>
      <c r="K12" s="742"/>
    </row>
    <row r="13" spans="1:17" ht="21" customHeight="1">
      <c r="A13" s="753"/>
      <c r="C13" s="746"/>
      <c r="D13" s="762" t="s">
        <v>51</v>
      </c>
      <c r="E13" s="805" t="s">
        <v>590</v>
      </c>
      <c r="F13" s="854" t="s">
        <v>1833</v>
      </c>
      <c r="G13" s="908" t="s">
        <v>1834</v>
      </c>
      <c r="H13" s="991"/>
      <c r="I13" s="767"/>
      <c r="K13" s="742"/>
    </row>
    <row r="14" spans="1:17" ht="15" customHeight="1">
      <c r="A14" s="771"/>
      <c r="C14" s="750"/>
      <c r="D14" s="756"/>
      <c r="E14" s="807" t="s">
        <v>310</v>
      </c>
      <c r="F14" s="778"/>
      <c r="G14" s="776"/>
      <c r="H14" s="992"/>
    </row>
    <row r="15" spans="1:17">
      <c r="D15" s="809"/>
      <c r="E15" s="809"/>
      <c r="F15" s="809"/>
      <c r="G15" s="809"/>
      <c r="H15" s="809"/>
    </row>
  </sheetData>
  <sheetProtection password="FA9C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Информацияоспособахприобретения,_x000a_стоимостииобъемахтоваров,необходимыхдляпроизводства_x000a_регулируемыхтоварови(или)оказаниярегулируемыхуслуг_x000a_регулируемойорганизацией"/>
    <hyperlink ref="F11" location="'Форма 4.9'!$F$10" tooltip="Кликните по гиперссылке, чтобы перейти по ссылке на обосновывающие документы или отредактировать её" display="Информацияоспособахприобретения,_x000a_стоимостииобъемахтоваров,необходимыхдляпроизводства_x000a_регулируемыхтоварови(или)оказаниярегулируемыхуслуг_x000a_регулируемойорганизацией"/>
    <hyperlink ref="F12" location="'Форма 4.9'!$F$10" tooltip="Кликните по гиперссылке, чтобы перейти по ссылке на обосновывающие документы или отредактировать её" display="Информацияоспособахприобретения,_x000a_стоимостииобъемахтоваров,необходимыхдляпроизводства_x000a_регулируемыхтоварови(или)оказаниярегулируемыхуслуг_x000a_регулируемойорганизацией"/>
    <hyperlink ref="F13" location="'Форма 4.9'!$F$10" tooltip="Кликните по гиперссылке, чтобы перейти по ссылке на обосновывающие документы или отредактировать её" display="Информацияоспособахприобретения,_x000a_стоимостииобъемахтоваров,необходимыхдляпроизводства_x000a_регулируемыхтоварови(или)оказаниярегулируемыхуслуг_x000a_регулируемойорганизацией"/>
    <hyperlink ref="G10" location="'Форма 1.10'!$G$10" tooltip="Кликните по гиперссылке, чтобы перейти по ссылке на обосновывающие документы или отредактировать её" display="http://www.teploenergo-nn.ru/"/>
    <hyperlink ref="G11" location="'Форма 1.10'!$G$11" tooltip="Кликните по гиперссылке, чтобы перейти по ссылке на обосновывающие документы или отредактировать её" display="http://www.teploenergo-nn.ru/"/>
    <hyperlink ref="G12" location="'Форма 1.10'!$G$12" tooltip="Кликните по гиперссылке, чтобы перейти по ссылке на обосновывающие документы или отредактировать её" display="http://www.teploenergo-nn.ru/"/>
    <hyperlink ref="G13" location="'Форма 1.10'!$G$13" tooltip="Кликните по гиперссылке, чтобы перейти по ссылке на обосновывающие документы или отредактировать её" display="http://www.teploenergo-nn.ru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70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Сведения об изменении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Дмитриева Татьяна Владимировна</cp:lastModifiedBy>
  <cp:lastPrinted>2013-08-29T08:11:20Z</cp:lastPrinted>
  <dcterms:created xsi:type="dcterms:W3CDTF">2004-05-21T07:18:45Z</dcterms:created>
  <dcterms:modified xsi:type="dcterms:W3CDTF">2021-10-06T13:48:42Z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